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1185" windowWidth="12360" windowHeight="6555"/>
  </bookViews>
  <sheets>
    <sheet name="Overview" sheetId="1" r:id="rId1"/>
    <sheet name="Results1" sheetId="2" r:id="rId2"/>
    <sheet name="Results2" sheetId="3" r:id="rId3"/>
    <sheet name="Results3" sheetId="4" r:id="rId4"/>
    <sheet name="Baseline" sheetId="9" r:id="rId5"/>
    <sheet name="Computed Results" sheetId="13" r:id="rId6"/>
    <sheet name="SystemInformation" sheetId="10" r:id="rId7"/>
    <sheet name="TestConfig" sheetId="11" r:id="rId8"/>
    <sheet name="ExportSheet" sheetId="14" r:id="rId9"/>
  </sheets>
  <definedNames>
    <definedName name="results1" localSheetId="7">TestConfig!$A$1:$L$291</definedName>
    <definedName name="results1_1" localSheetId="7">TestConfig!$A$1:$L$291</definedName>
    <definedName name="results1_2" localSheetId="7">TestConfig!$A$1:$L$291</definedName>
    <definedName name="results1_3" localSheetId="7">TestConfig!$A$1:$L$291</definedName>
    <definedName name="results1_4" localSheetId="7">TestConfig!$A$1:$L$291</definedName>
    <definedName name="results1_5" localSheetId="7">TestConfig!$A$1:$L$291</definedName>
    <definedName name="results1_6" localSheetId="7">TestConfig!$A$1:$L$291</definedName>
    <definedName name="results1_7" localSheetId="7">TestConfig!$A$1:$L$291</definedName>
    <definedName name="results1_8" localSheetId="7">TestConfig!$A$1:$L$291</definedName>
    <definedName name="testconfig" localSheetId="6">SystemInformation!$A$1:$D$45</definedName>
    <definedName name="testconfig_1" localSheetId="6">SystemInformation!#REF!</definedName>
    <definedName name="testconfig_10" localSheetId="6">SystemInformation!$A$1:$D$43</definedName>
    <definedName name="testconfig_11" localSheetId="6">SystemInformation!$A$1:$D$43</definedName>
    <definedName name="testconfig_12" localSheetId="6">SystemInformation!$A$1:$D$43</definedName>
    <definedName name="testconfig_2" localSheetId="6">SystemInformation!#REF!</definedName>
    <definedName name="testconfig_3" localSheetId="6">SystemInformation!$A$1:$D$45</definedName>
    <definedName name="testconfig_4" localSheetId="6">SystemInformation!$A$1:$D$45</definedName>
    <definedName name="testconfig_5" localSheetId="6">SystemInformation!$A$1:$D$45</definedName>
    <definedName name="testconfig_6" localSheetId="6">SystemInformation!$A$1:$D$45</definedName>
    <definedName name="testconfig_7" localSheetId="6">SystemInformation!$A$1:$D$45</definedName>
  </definedNames>
  <calcPr calcId="145621"/>
</workbook>
</file>

<file path=xl/calcChain.xml><?xml version="1.0" encoding="utf-8"?>
<calcChain xmlns="http://schemas.openxmlformats.org/spreadsheetml/2006/main">
  <c r="C21" i="1" l="1"/>
  <c r="G4" i="10"/>
  <c r="C22" i="1" s="1"/>
  <c r="G7" i="10"/>
  <c r="C23" i="1" s="1"/>
  <c r="G1" i="10"/>
  <c r="A2" i="14" l="1"/>
  <c r="A3" i="14"/>
  <c r="A4" i="14"/>
  <c r="A5" i="14"/>
  <c r="A6" i="14"/>
  <c r="A7" i="14"/>
  <c r="A8" i="14"/>
  <c r="A9" i="14"/>
  <c r="A10" i="14"/>
  <c r="A11" i="14"/>
  <c r="A1" i="14"/>
  <c r="A3" i="13" l="1"/>
  <c r="C3" i="13"/>
  <c r="D3" i="13"/>
  <c r="G3" i="13"/>
  <c r="H3" i="13"/>
  <c r="K3" i="13"/>
  <c r="L3" i="13"/>
  <c r="A4" i="13"/>
  <c r="C4" i="13"/>
  <c r="D4" i="13"/>
  <c r="G4" i="13"/>
  <c r="H4" i="13"/>
  <c r="K4" i="13"/>
  <c r="L4" i="13"/>
  <c r="A5" i="13"/>
  <c r="B5" i="13"/>
  <c r="C5" i="13"/>
  <c r="D5" i="13"/>
  <c r="G5" i="13"/>
  <c r="H5" i="13"/>
  <c r="K5" i="13"/>
  <c r="L5" i="13"/>
  <c r="A6" i="13"/>
  <c r="B6" i="13"/>
  <c r="C6" i="13"/>
  <c r="D6" i="13"/>
  <c r="G6" i="13"/>
  <c r="H6" i="13"/>
  <c r="K6" i="13"/>
  <c r="L6" i="13"/>
  <c r="A7" i="13"/>
  <c r="B7" i="13"/>
  <c r="C7" i="13"/>
  <c r="D7" i="13"/>
  <c r="G7" i="13"/>
  <c r="H7" i="13"/>
  <c r="K7" i="13"/>
  <c r="L7" i="13"/>
  <c r="A8" i="13"/>
  <c r="B8" i="13"/>
  <c r="C8" i="13"/>
  <c r="D8" i="13"/>
  <c r="G8" i="13"/>
  <c r="H8" i="13"/>
  <c r="K8" i="13"/>
  <c r="L8" i="13"/>
  <c r="A9" i="13"/>
  <c r="B9" i="13"/>
  <c r="C9" i="13"/>
  <c r="D9" i="13"/>
  <c r="G9" i="13"/>
  <c r="H9" i="13"/>
  <c r="K9" i="13"/>
  <c r="L9" i="13"/>
  <c r="A10" i="13"/>
  <c r="B10" i="13"/>
  <c r="C10" i="13"/>
  <c r="D10" i="13"/>
  <c r="G10" i="13"/>
  <c r="H10" i="13"/>
  <c r="K10" i="13"/>
  <c r="L10" i="13"/>
  <c r="A11" i="13"/>
  <c r="B11" i="13"/>
  <c r="C11" i="13"/>
  <c r="D11" i="13"/>
  <c r="G11" i="13"/>
  <c r="H11" i="13"/>
  <c r="K11" i="13"/>
  <c r="L11" i="13"/>
  <c r="A12" i="13"/>
  <c r="B12" i="13"/>
  <c r="C12" i="13"/>
  <c r="D12" i="13"/>
  <c r="G12" i="13"/>
  <c r="H12" i="13"/>
  <c r="K12" i="13"/>
  <c r="L12" i="13"/>
  <c r="A13" i="13"/>
  <c r="B13" i="13"/>
  <c r="C13" i="13"/>
  <c r="D13" i="13"/>
  <c r="G13" i="13"/>
  <c r="H13" i="13"/>
  <c r="K13" i="13"/>
  <c r="L13" i="13"/>
  <c r="A14" i="13"/>
  <c r="B14" i="13"/>
  <c r="C14" i="13"/>
  <c r="D14" i="13"/>
  <c r="G14" i="13"/>
  <c r="H14" i="13"/>
  <c r="K14" i="13"/>
  <c r="L14" i="13"/>
  <c r="A15" i="13"/>
  <c r="B15" i="13"/>
  <c r="C15" i="13"/>
  <c r="D15" i="13"/>
  <c r="G15" i="13"/>
  <c r="H15" i="13"/>
  <c r="K15" i="13"/>
  <c r="L15" i="13"/>
  <c r="A16" i="13"/>
  <c r="B16" i="13"/>
  <c r="C16" i="13"/>
  <c r="D16" i="13"/>
  <c r="G16" i="13"/>
  <c r="H16" i="13"/>
  <c r="K16" i="13"/>
  <c r="L16" i="13"/>
  <c r="A17" i="13"/>
  <c r="B17" i="13"/>
  <c r="C17" i="13"/>
  <c r="D17" i="13"/>
  <c r="G17" i="13"/>
  <c r="H17" i="13"/>
  <c r="K17" i="13"/>
  <c r="L17" i="13"/>
  <c r="A18" i="13"/>
  <c r="B18" i="13"/>
  <c r="C18" i="13"/>
  <c r="D18" i="13"/>
  <c r="G18" i="13"/>
  <c r="H18" i="13"/>
  <c r="K18" i="13"/>
  <c r="L18" i="13"/>
  <c r="A19" i="13"/>
  <c r="B19" i="13"/>
  <c r="C19" i="13"/>
  <c r="D19" i="13"/>
  <c r="G19" i="13"/>
  <c r="H19" i="13"/>
  <c r="K19" i="13"/>
  <c r="L19" i="13"/>
  <c r="A20" i="13"/>
  <c r="B20" i="13"/>
  <c r="C20" i="13"/>
  <c r="D20" i="13"/>
  <c r="G20" i="13"/>
  <c r="H20" i="13"/>
  <c r="K20" i="13"/>
  <c r="L20" i="13"/>
  <c r="A21" i="13"/>
  <c r="B21" i="13"/>
  <c r="C21" i="13"/>
  <c r="D21" i="13"/>
  <c r="G21" i="13"/>
  <c r="H21" i="13"/>
  <c r="K21" i="13"/>
  <c r="L21" i="13"/>
  <c r="A22" i="13"/>
  <c r="B22" i="13"/>
  <c r="C22" i="13"/>
  <c r="D22" i="13"/>
  <c r="G22" i="13"/>
  <c r="H22" i="13"/>
  <c r="K22" i="13"/>
  <c r="L22" i="13"/>
  <c r="A23" i="13"/>
  <c r="B23" i="13"/>
  <c r="C23" i="13"/>
  <c r="D23" i="13"/>
  <c r="G23" i="13"/>
  <c r="H23" i="13"/>
  <c r="K23" i="13"/>
  <c r="L23" i="13"/>
  <c r="A24" i="13"/>
  <c r="B24" i="13"/>
  <c r="C24" i="13"/>
  <c r="D24" i="13"/>
  <c r="G24" i="13"/>
  <c r="H24" i="13"/>
  <c r="K24" i="13"/>
  <c r="L24" i="13"/>
  <c r="A25" i="13"/>
  <c r="B25" i="13"/>
  <c r="C25" i="13"/>
  <c r="D25" i="13"/>
  <c r="G25" i="13"/>
  <c r="H25" i="13"/>
  <c r="K25" i="13"/>
  <c r="L25" i="13"/>
  <c r="A26" i="13"/>
  <c r="B26" i="13"/>
  <c r="C26" i="13"/>
  <c r="D26" i="13"/>
  <c r="G26" i="13"/>
  <c r="H26" i="13"/>
  <c r="K26" i="13"/>
  <c r="L26" i="13"/>
  <c r="A27" i="13"/>
  <c r="B27" i="13"/>
  <c r="C27" i="13"/>
  <c r="D27" i="13"/>
  <c r="G27" i="13"/>
  <c r="H27" i="13"/>
  <c r="K27" i="13"/>
  <c r="L27" i="13"/>
  <c r="A28" i="13"/>
  <c r="B28" i="13"/>
  <c r="C28" i="13"/>
  <c r="D28" i="13"/>
  <c r="G28" i="13"/>
  <c r="H28" i="13"/>
  <c r="K28" i="13"/>
  <c r="L28" i="13"/>
  <c r="A29" i="13"/>
  <c r="B29" i="13"/>
  <c r="C29" i="13"/>
  <c r="D29" i="13"/>
  <c r="G29" i="13"/>
  <c r="H29" i="13"/>
  <c r="K29" i="13"/>
  <c r="L29" i="13"/>
  <c r="A30" i="13"/>
  <c r="B30" i="13"/>
  <c r="C30" i="13"/>
  <c r="D30" i="13"/>
  <c r="G30" i="13"/>
  <c r="H30" i="13"/>
  <c r="K30" i="13"/>
  <c r="L30" i="13"/>
  <c r="A31" i="13"/>
  <c r="B31" i="13"/>
  <c r="C31" i="13"/>
  <c r="D31" i="13"/>
  <c r="G31" i="13"/>
  <c r="H31" i="13"/>
  <c r="K31" i="13"/>
  <c r="L31" i="13"/>
  <c r="A32" i="13"/>
  <c r="B32" i="13"/>
  <c r="C32" i="13"/>
  <c r="D32" i="13"/>
  <c r="G32" i="13"/>
  <c r="H32" i="13"/>
  <c r="K32" i="13"/>
  <c r="L32" i="13"/>
  <c r="A33" i="13"/>
  <c r="B33" i="13"/>
  <c r="C33" i="13"/>
  <c r="D33" i="13"/>
  <c r="G33" i="13"/>
  <c r="H33" i="13"/>
  <c r="K33" i="13"/>
  <c r="L33" i="13"/>
  <c r="A34" i="13"/>
  <c r="B34" i="13"/>
  <c r="C34" i="13"/>
  <c r="D34" i="13"/>
  <c r="G34" i="13"/>
  <c r="H34" i="13"/>
  <c r="K34" i="13"/>
  <c r="L34" i="13"/>
  <c r="A35" i="13"/>
  <c r="B35" i="13"/>
  <c r="C35" i="13"/>
  <c r="D35" i="13"/>
  <c r="G35" i="13"/>
  <c r="H35" i="13"/>
  <c r="K35" i="13"/>
  <c r="L35" i="13"/>
  <c r="A36" i="13"/>
  <c r="B36" i="13"/>
  <c r="C36" i="13"/>
  <c r="D36" i="13"/>
  <c r="G36" i="13"/>
  <c r="H36" i="13"/>
  <c r="K36" i="13"/>
  <c r="L36" i="13"/>
  <c r="A37" i="13"/>
  <c r="B37" i="13"/>
  <c r="C37" i="13"/>
  <c r="D37" i="13"/>
  <c r="G37" i="13"/>
  <c r="H37" i="13"/>
  <c r="K37" i="13"/>
  <c r="L37" i="13"/>
  <c r="A38" i="13"/>
  <c r="B38" i="13"/>
  <c r="C38" i="13"/>
  <c r="D38" i="13"/>
  <c r="G38" i="13"/>
  <c r="H38" i="13"/>
  <c r="K38" i="13"/>
  <c r="L38" i="13"/>
  <c r="A39" i="13"/>
  <c r="B39" i="13"/>
  <c r="C39" i="13"/>
  <c r="D39" i="13"/>
  <c r="G39" i="13"/>
  <c r="H39" i="13"/>
  <c r="K39" i="13"/>
  <c r="L39" i="13"/>
  <c r="A40" i="13"/>
  <c r="B40" i="13"/>
  <c r="C40" i="13"/>
  <c r="D40" i="13"/>
  <c r="G40" i="13"/>
  <c r="H40" i="13"/>
  <c r="K40" i="13"/>
  <c r="L40" i="13"/>
  <c r="A41" i="13"/>
  <c r="B41" i="13"/>
  <c r="C41" i="13"/>
  <c r="D41" i="13"/>
  <c r="G41" i="13"/>
  <c r="H41" i="13"/>
  <c r="K41" i="13"/>
  <c r="L41" i="13"/>
  <c r="A42" i="13"/>
  <c r="B42" i="13"/>
  <c r="C42" i="13"/>
  <c r="D42" i="13"/>
  <c r="G42" i="13"/>
  <c r="H42" i="13"/>
  <c r="K42" i="13"/>
  <c r="L42" i="13"/>
  <c r="A43" i="13"/>
  <c r="B43" i="13"/>
  <c r="C43" i="13"/>
  <c r="D43" i="13"/>
  <c r="G43" i="13"/>
  <c r="H43" i="13"/>
  <c r="K43" i="13"/>
  <c r="L43" i="13"/>
  <c r="A44" i="13"/>
  <c r="B44" i="13"/>
  <c r="C44" i="13"/>
  <c r="D44" i="13"/>
  <c r="G44" i="13"/>
  <c r="H44" i="13"/>
  <c r="K44" i="13"/>
  <c r="L44" i="13"/>
  <c r="A45" i="13"/>
  <c r="B45" i="13"/>
  <c r="C45" i="13"/>
  <c r="D45" i="13"/>
  <c r="G45" i="13"/>
  <c r="H45" i="13"/>
  <c r="K45" i="13"/>
  <c r="L45" i="13"/>
  <c r="A46" i="13"/>
  <c r="B46" i="13"/>
  <c r="C46" i="13"/>
  <c r="D46" i="13"/>
  <c r="G46" i="13"/>
  <c r="H46" i="13"/>
  <c r="K46" i="13"/>
  <c r="L46" i="13"/>
  <c r="A47" i="13"/>
  <c r="B47" i="13"/>
  <c r="C47" i="13"/>
  <c r="D47" i="13"/>
  <c r="G47" i="13"/>
  <c r="H47" i="13"/>
  <c r="K47" i="13"/>
  <c r="L47" i="13"/>
  <c r="A48" i="13"/>
  <c r="B48" i="13"/>
  <c r="C48" i="13"/>
  <c r="D48" i="13"/>
  <c r="G48" i="13"/>
  <c r="H48" i="13"/>
  <c r="K48" i="13"/>
  <c r="L48" i="13"/>
  <c r="A49" i="13"/>
  <c r="B49" i="13"/>
  <c r="C49" i="13"/>
  <c r="D49" i="13"/>
  <c r="G49" i="13"/>
  <c r="H49" i="13"/>
  <c r="K49" i="13"/>
  <c r="L49" i="13"/>
  <c r="A50" i="13"/>
  <c r="B50" i="13"/>
  <c r="C50" i="13"/>
  <c r="D50" i="13"/>
  <c r="G50" i="13"/>
  <c r="H50" i="13"/>
  <c r="K50" i="13"/>
  <c r="L50" i="13"/>
  <c r="A51" i="13"/>
  <c r="B51" i="13"/>
  <c r="C51" i="13"/>
  <c r="E51" i="13" s="1"/>
  <c r="D51" i="13"/>
  <c r="G51" i="13"/>
  <c r="H51" i="13"/>
  <c r="I51" i="13" s="1"/>
  <c r="K51" i="13"/>
  <c r="L51" i="13"/>
  <c r="M51" i="13"/>
  <c r="P51" i="13"/>
  <c r="A52" i="13"/>
  <c r="B52" i="13"/>
  <c r="C52" i="13"/>
  <c r="D52" i="13"/>
  <c r="E52" i="13"/>
  <c r="G52" i="13"/>
  <c r="I52" i="13" s="1"/>
  <c r="H52" i="13"/>
  <c r="K52" i="13"/>
  <c r="M52" i="13" s="1"/>
  <c r="O52" i="13" s="1"/>
  <c r="Q52" i="13" s="1"/>
  <c r="L52" i="13"/>
  <c r="P52" i="13"/>
  <c r="M24" i="13" l="1"/>
  <c r="M35" i="13"/>
  <c r="M31" i="13"/>
  <c r="I18" i="13"/>
  <c r="M17" i="13"/>
  <c r="M9" i="13"/>
  <c r="M27" i="13"/>
  <c r="M22" i="13"/>
  <c r="M49" i="13"/>
  <c r="I43" i="13"/>
  <c r="I16" i="13"/>
  <c r="I12" i="13"/>
  <c r="I4" i="13"/>
  <c r="I25" i="13"/>
  <c r="M13" i="13"/>
  <c r="M5" i="13"/>
  <c r="M46" i="13"/>
  <c r="M42" i="13"/>
  <c r="E16" i="13"/>
  <c r="E8" i="13"/>
  <c r="E50" i="13"/>
  <c r="E21" i="13"/>
  <c r="E17" i="13"/>
  <c r="E9" i="13"/>
  <c r="E5" i="13"/>
  <c r="I24" i="13"/>
  <c r="I23" i="13"/>
  <c r="E37" i="13"/>
  <c r="E14" i="13"/>
  <c r="E6" i="13"/>
  <c r="E32" i="13"/>
  <c r="E39" i="13"/>
  <c r="E31" i="13"/>
  <c r="E30" i="13"/>
  <c r="E24" i="13"/>
  <c r="M50" i="13"/>
  <c r="M47" i="13"/>
  <c r="M43" i="13"/>
  <c r="M18" i="13"/>
  <c r="M14" i="13"/>
  <c r="M45" i="13"/>
  <c r="M44" i="13"/>
  <c r="M23" i="13"/>
  <c r="M20" i="13"/>
  <c r="M15" i="13"/>
  <c r="M8" i="13"/>
  <c r="M7" i="13"/>
  <c r="M4" i="13"/>
  <c r="I36" i="13"/>
  <c r="I32" i="13"/>
  <c r="I28" i="13"/>
  <c r="I10" i="13"/>
  <c r="I6" i="13"/>
  <c r="I30" i="13"/>
  <c r="E40" i="13"/>
  <c r="E33" i="13"/>
  <c r="E19" i="13"/>
  <c r="E7" i="13"/>
  <c r="E3" i="13"/>
  <c r="M38" i="13"/>
  <c r="M33" i="13"/>
  <c r="M29" i="13"/>
  <c r="M32" i="13"/>
  <c r="M28" i="13"/>
  <c r="I48" i="13"/>
  <c r="I44" i="13"/>
  <c r="I49" i="13"/>
  <c r="I45" i="13"/>
  <c r="I29" i="13"/>
  <c r="I20" i="13"/>
  <c r="I19" i="13"/>
  <c r="I41" i="13"/>
  <c r="I47" i="13"/>
  <c r="I40" i="13"/>
  <c r="I34" i="13"/>
  <c r="I14" i="13"/>
  <c r="I11" i="13"/>
  <c r="I8" i="13"/>
  <c r="E46" i="13"/>
  <c r="E45" i="13"/>
  <c r="E22" i="13"/>
  <c r="E18" i="13"/>
  <c r="E48" i="13"/>
  <c r="E47" i="13"/>
  <c r="E38" i="13"/>
  <c r="E26" i="13"/>
  <c r="E25" i="13"/>
  <c r="E23" i="13"/>
  <c r="E20" i="13"/>
  <c r="M48" i="13"/>
  <c r="M41" i="13"/>
  <c r="M40" i="13"/>
  <c r="M36" i="13"/>
  <c r="M26" i="13"/>
  <c r="M21" i="13"/>
  <c r="M11" i="13"/>
  <c r="M39" i="13"/>
  <c r="M37" i="13"/>
  <c r="M25" i="13"/>
  <c r="M10" i="13"/>
  <c r="M3" i="13"/>
  <c r="M34" i="13"/>
  <c r="M30" i="13"/>
  <c r="M19" i="13"/>
  <c r="M16" i="13"/>
  <c r="M12" i="13"/>
  <c r="M6" i="13"/>
  <c r="I50" i="13"/>
  <c r="I42" i="13"/>
  <c r="I39" i="13"/>
  <c r="I37" i="13"/>
  <c r="I35" i="13"/>
  <c r="I27" i="13"/>
  <c r="I22" i="13"/>
  <c r="I17" i="13"/>
  <c r="I9" i="13"/>
  <c r="I3" i="13"/>
  <c r="I46" i="13"/>
  <c r="I38" i="13"/>
  <c r="I31" i="13"/>
  <c r="I26" i="13"/>
  <c r="I21" i="13"/>
  <c r="I13" i="13"/>
  <c r="I5" i="13"/>
  <c r="I33" i="13"/>
  <c r="I15" i="13"/>
  <c r="I7" i="13"/>
  <c r="E43" i="13"/>
  <c r="E36" i="13"/>
  <c r="E28" i="13"/>
  <c r="E15" i="13"/>
  <c r="E12" i="13"/>
  <c r="E4" i="13"/>
  <c r="E42" i="13"/>
  <c r="E35" i="13"/>
  <c r="E11" i="13"/>
  <c r="E49" i="13"/>
  <c r="E44" i="13"/>
  <c r="E41" i="13"/>
  <c r="E34" i="13"/>
  <c r="E29" i="13"/>
  <c r="E27" i="13"/>
  <c r="E13" i="13"/>
  <c r="E10" i="13"/>
  <c r="O51" i="13"/>
  <c r="Q51" i="13" s="1"/>
  <c r="O17" i="13" l="1"/>
  <c r="Q17" i="13" s="1"/>
  <c r="O16" i="13"/>
  <c r="Q16" i="13" s="1"/>
  <c r="O25" i="13"/>
  <c r="Q25" i="13" s="1"/>
  <c r="O12" i="13"/>
  <c r="Q12" i="13" s="1"/>
  <c r="O33" i="13"/>
  <c r="Q33" i="13" s="1"/>
  <c r="O4" i="13"/>
  <c r="Q4" i="13" s="1"/>
  <c r="O42" i="13"/>
  <c r="Q42" i="13" s="1"/>
  <c r="O36" i="13"/>
  <c r="Q36" i="13" s="1"/>
  <c r="O45" i="13"/>
  <c r="Q45" i="13" s="1"/>
  <c r="O9" i="13"/>
  <c r="Q9" i="13" s="1"/>
  <c r="O27" i="13"/>
  <c r="Q27" i="13" s="1"/>
  <c r="O44" i="13"/>
  <c r="Q44" i="13" s="1"/>
  <c r="O3" i="13"/>
  <c r="Q3" i="13" s="1"/>
  <c r="O40" i="13"/>
  <c r="Q40" i="13" s="1"/>
  <c r="O24" i="13"/>
  <c r="Q24" i="13" s="1"/>
  <c r="S27" i="13" s="1"/>
  <c r="O50" i="13"/>
  <c r="Q50" i="13" s="1"/>
  <c r="O5" i="13"/>
  <c r="Q5" i="13" s="1"/>
  <c r="O31" i="13"/>
  <c r="Q31" i="13" s="1"/>
  <c r="O37" i="13"/>
  <c r="Q37" i="13" s="1"/>
  <c r="O21" i="13"/>
  <c r="Q21" i="13" s="1"/>
  <c r="O13" i="13"/>
  <c r="Q13" i="13" s="1"/>
  <c r="O15" i="13"/>
  <c r="Q15" i="13" s="1"/>
  <c r="O47" i="13"/>
  <c r="Q47" i="13" s="1"/>
  <c r="O46" i="13"/>
  <c r="Q46" i="13" s="1"/>
  <c r="O48" i="13"/>
  <c r="Q48" i="13" s="1"/>
  <c r="O43" i="13"/>
  <c r="Q43" i="13" s="1"/>
  <c r="O35" i="13"/>
  <c r="Q35" i="13" s="1"/>
  <c r="O20" i="13"/>
  <c r="Q20" i="13" s="1"/>
  <c r="O14" i="13"/>
  <c r="Q14" i="13" s="1"/>
  <c r="O32" i="13"/>
  <c r="Q32" i="13" s="1"/>
  <c r="O8" i="13"/>
  <c r="Q8" i="13" s="1"/>
  <c r="O6" i="13"/>
  <c r="Q6" i="13" s="1"/>
  <c r="O30" i="13"/>
  <c r="Q30" i="13" s="1"/>
  <c r="O7" i="13"/>
  <c r="Q7" i="13" s="1"/>
  <c r="O23" i="13"/>
  <c r="Q23" i="13" s="1"/>
  <c r="S26" i="13" s="1"/>
  <c r="O18" i="13"/>
  <c r="Q18" i="13" s="1"/>
  <c r="O26" i="13"/>
  <c r="Q26" i="13" s="1"/>
  <c r="O41" i="13"/>
  <c r="Q41" i="13" s="1"/>
  <c r="O29" i="13"/>
  <c r="Q29" i="13" s="1"/>
  <c r="O28" i="13"/>
  <c r="Q28" i="13" s="1"/>
  <c r="O38" i="13"/>
  <c r="Q38" i="13" s="1"/>
  <c r="O22" i="13"/>
  <c r="Q22" i="13" s="1"/>
  <c r="O10" i="13"/>
  <c r="Q10" i="13" s="1"/>
  <c r="O11" i="13"/>
  <c r="Q11" i="13" s="1"/>
  <c r="O39" i="13"/>
  <c r="Q39" i="13" s="1"/>
  <c r="O19" i="13"/>
  <c r="Q19" i="13" s="1"/>
  <c r="O49" i="13"/>
  <c r="Q49" i="13" s="1"/>
  <c r="O34" i="13"/>
  <c r="Q34" i="13" s="1"/>
  <c r="I49" i="9"/>
  <c r="P50" i="13" s="1"/>
  <c r="I48" i="9"/>
  <c r="P49" i="13" s="1"/>
  <c r="I47" i="9"/>
  <c r="P48" i="13" s="1"/>
  <c r="I46" i="9"/>
  <c r="P47" i="13" s="1"/>
  <c r="I45" i="9"/>
  <c r="P46" i="13" s="1"/>
  <c r="I44" i="9"/>
  <c r="P45" i="13" s="1"/>
  <c r="I43" i="9"/>
  <c r="P44" i="13" s="1"/>
  <c r="I42" i="9"/>
  <c r="P43" i="13" s="1"/>
  <c r="I41" i="9"/>
  <c r="P42" i="13" s="1"/>
  <c r="I40" i="9"/>
  <c r="P41" i="13" s="1"/>
  <c r="I39" i="9"/>
  <c r="P40" i="13" s="1"/>
  <c r="I38" i="9"/>
  <c r="P39" i="13" s="1"/>
  <c r="I37" i="9"/>
  <c r="P38" i="13" s="1"/>
  <c r="I36" i="9"/>
  <c r="P37" i="13" s="1"/>
  <c r="I35" i="9"/>
  <c r="P36" i="13" s="1"/>
  <c r="I34" i="9"/>
  <c r="P35" i="13" s="1"/>
  <c r="I33" i="9"/>
  <c r="P34" i="13" s="1"/>
  <c r="I32" i="9"/>
  <c r="P33" i="13" s="1"/>
  <c r="I31" i="9"/>
  <c r="P32" i="13" s="1"/>
  <c r="I30" i="9"/>
  <c r="P31" i="13" s="1"/>
  <c r="I29" i="9"/>
  <c r="P30" i="13" s="1"/>
  <c r="I28" i="9"/>
  <c r="P29" i="13" s="1"/>
  <c r="I27" i="9"/>
  <c r="P28" i="13" s="1"/>
  <c r="I26" i="9"/>
  <c r="P27" i="13" s="1"/>
  <c r="I25" i="9"/>
  <c r="P26" i="13" s="1"/>
  <c r="I24" i="9"/>
  <c r="P25" i="13" s="1"/>
  <c r="I23" i="9"/>
  <c r="P24" i="13" s="1"/>
  <c r="I22" i="9"/>
  <c r="P23" i="13" s="1"/>
  <c r="I21" i="9"/>
  <c r="P22" i="13" s="1"/>
  <c r="I20" i="9"/>
  <c r="P21" i="13" s="1"/>
  <c r="I19" i="9"/>
  <c r="P20" i="13" s="1"/>
  <c r="I18" i="9"/>
  <c r="P19" i="13" s="1"/>
  <c r="I17" i="9"/>
  <c r="P18" i="13" s="1"/>
  <c r="I16" i="9"/>
  <c r="P17" i="13" s="1"/>
  <c r="I3" i="9"/>
  <c r="P4" i="13" s="1"/>
  <c r="I15" i="9"/>
  <c r="P16" i="13" s="1"/>
  <c r="I14" i="9"/>
  <c r="P15" i="13" s="1"/>
  <c r="I13" i="9"/>
  <c r="P14" i="13" s="1"/>
  <c r="I12" i="9"/>
  <c r="P13" i="13" s="1"/>
  <c r="I11" i="9"/>
  <c r="P12" i="13" s="1"/>
  <c r="I10" i="9"/>
  <c r="P11" i="13" s="1"/>
  <c r="I9" i="9"/>
  <c r="P10" i="13" s="1"/>
  <c r="I8" i="9"/>
  <c r="P9" i="13" s="1"/>
  <c r="I7" i="9"/>
  <c r="P8" i="13" s="1"/>
  <c r="I6" i="9"/>
  <c r="P7" i="13" s="1"/>
  <c r="I5" i="9"/>
  <c r="P6" i="13" s="1"/>
  <c r="I4" i="9"/>
  <c r="P5" i="13" s="1"/>
  <c r="I2" i="9"/>
  <c r="P3" i="13" s="1"/>
  <c r="S39" i="13" l="1"/>
  <c r="S52" i="13"/>
  <c r="S47" i="13"/>
  <c r="S17" i="13"/>
  <c r="S36" i="13"/>
  <c r="S24" i="13"/>
  <c r="C19" i="1"/>
  <c r="C20" i="1"/>
  <c r="E16" i="1" l="1"/>
  <c r="B10" i="14" s="1"/>
  <c r="E14" i="1"/>
  <c r="B8" i="14" s="1"/>
  <c r="E8" i="1"/>
  <c r="B2" i="14" s="1"/>
  <c r="E12" i="1"/>
  <c r="B6" i="14" s="1"/>
  <c r="E7" i="1"/>
  <c r="B1" i="14" s="1"/>
  <c r="E9" i="1"/>
  <c r="B3" i="14" s="1"/>
  <c r="E10" i="1"/>
  <c r="B4" i="14" s="1"/>
  <c r="E15" i="1"/>
  <c r="B9" i="14" s="1"/>
  <c r="E17" i="1"/>
  <c r="B11" i="14" s="1"/>
  <c r="E13" i="1"/>
  <c r="B7" i="14" s="1"/>
  <c r="E11" i="1"/>
  <c r="B5" i="14" s="1"/>
</calcChain>
</file>

<file path=xl/connections.xml><?xml version="1.0" encoding="utf-8"?>
<connections xmlns="http://schemas.openxmlformats.org/spreadsheetml/2006/main">
  <connection id="1" name="results1" type="4" refreshedVersion="0" background="1">
    <webPr xml="1" sourceData="1" url="U:\skilbride\results1.xml" htmlTables="1" htmlFormat="all"/>
  </connection>
  <connection id="2" name="results11" type="4" refreshedVersion="0" background="1">
    <webPr xml="1" sourceData="1" url="\results1.xml" htmlTables="1" htmlFormat="all"/>
  </connection>
  <connection id="3" name="results110" type="4" refreshedVersion="0" background="1">
    <webPr xml="1" sourceData="1" url="C:\New Folder\results1.xml" htmlTables="1" htmlFormat="all"/>
  </connection>
  <connection id="4" name="results111" type="4" refreshedVersion="0" background="1">
    <webPr xml="1" sourceData="1" url="J:\SPECapc 3ds max 2015 results\M4800 8x AA\results1.xml" htmlTables="1" htmlFormat="all"/>
  </connection>
  <connection id="5" name="results112" type="4" refreshedVersion="0" background="1">
    <webPr xml="1" sourceData="1" parsePre="1" consecutive="1" url="\\Client\C$\results1.xml" htmlTables="1"/>
  </connection>
  <connection id="6" name="results113" type="4" refreshedVersion="0" background="1">
    <webPr xml="1" sourceData="1" parsePre="1" consecutive="1" url="C:\Test\results1.xml" htmlTables="1"/>
  </connection>
  <connection id="7" name="results1131" type="4" refreshedVersion="0" background="1">
    <webPr xml="1" sourceData="1" parsePre="1" consecutive="1" url="C:\Test\results1.xml" htmlTables="1"/>
  </connection>
  <connection id="8" name="results114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9" name="results115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0" name="results116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1" name="results117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2" name="results118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3" name="results119" type="6" refreshedVersion="5" background="1" saveData="1">
    <textPr prompt="0" codePage="437" sourceFile="C:\Test\results1.xml" tab="0" space="1" delimiter="&gt;">
      <textFields count="2">
        <textField/>
        <textField/>
      </textFields>
    </textPr>
  </connection>
  <connection id="14" name="results12" type="4" refreshedVersion="0" background="1">
    <webPr xml="1" sourceData="1" url="C:\110225180438\results1.xml" htmlTables="1" htmlFormat="all"/>
  </connection>
  <connection id="15" name="results120" type="6" refreshedVersion="5" background="1" saveData="1">
    <textPr prompt="0" codePage="437" sourceFile="C:\20140721223601\results1.xml" tab="0" space="1" delimiter="&gt;">
      <textFields count="2">
        <textField/>
        <textField/>
      </textFields>
    </textPr>
  </connection>
  <connection id="16" name="results121" type="6" refreshedVersion="5" background="1" saveData="1">
    <textPr prompt="0" codePage="437" sourceFile="C:\20140721223601\results1.xml" tab="0" space="1" delimiter="&gt;">
      <textFields count="2">
        <textField/>
        <textField/>
      </textFields>
    </textPr>
  </connection>
  <connection id="17" name="results122" type="6" refreshedVersion="4" background="1" saveData="1">
    <textPr prompt="0" codePage="437" sourceFile="J:\SPECapc 3ds max 2015 results\M4800 8x AA\results1.xml" tab="0" space="1" delimiter="&gt;">
      <textFields count="2">
        <textField/>
        <textField/>
      </textFields>
    </textPr>
  </connection>
  <connection id="18" name="results13" type="4" refreshedVersion="0" background="1">
    <webPr xml="1" sourceData="1" url="C:\110225180438\results1.xml" htmlTables="1" htmlFormat="all"/>
  </connection>
  <connection id="19" name="results14" type="4" refreshedVersion="0" background="1">
    <webPr xml="1" sourceData="1" url="C:\110225180438\results1.xml" htmlTables="1" htmlFormat="all"/>
  </connection>
  <connection id="20" name="results15" type="4" refreshedVersion="0" background="1">
    <webPr xml="1" sourceData="1" url="C:\110225180438\results1.xml" htmlTables="1" htmlFormat="all"/>
  </connection>
  <connection id="21" name="results16" type="4" refreshedVersion="0" background="1">
    <webPr xml="1" sourceData="1" url="C:\110225180438\results1.xml" htmlTables="1" htmlFormat="all"/>
  </connection>
  <connection id="22" name="results17" type="4" refreshedVersion="0" background="1">
    <webPr xml="1" sourceData="1" url="C:\110225180438\results1.xml" htmlTables="1" htmlFormat="all"/>
  </connection>
  <connection id="23" name="results18" type="4" refreshedVersion="0" background="1">
    <webPr xml="1" sourceData="1" url="C:\110225180438\results1.xml" htmlTables="1" htmlFormat="all"/>
  </connection>
  <connection id="24" name="results19" type="4" refreshedVersion="0" background="1">
    <webPr xml="1" sourceData="1" parsePre="1" consecutive="1" url="C:\110225180438\results1.xml" htmlTables="1"/>
  </connection>
  <connection id="25" name="results2" type="4" refreshedVersion="0" background="1">
    <webPr xml="1" sourceData="1" url="\results2.xml" htmlTables="1" htmlFormat="all"/>
  </connection>
  <connection id="26" name="results21" type="4" refreshedVersion="0" background="1">
    <webPr xml="1" sourceData="1" url="J:\SPECapc 3ds max 2015 results\M4800 8x AA\results2.xml" htmlTables="1" htmlFormat="all"/>
  </connection>
  <connection id="27" name="results3" type="4" refreshedVersion="0" background="1">
    <webPr xml="1" sourceData="1" url="\results3.xml" htmlTables="1" htmlFormat="all"/>
  </connection>
  <connection id="28" name="results31" type="4" refreshedVersion="0" background="1">
    <webPr xml="1" sourceData="1" url="J:\SPECapc 3ds max 2015 results\M4800 8x AA\results3.xml" htmlTables="1" htmlFormat="all"/>
  </connection>
  <connection id="29" name="results4" type="4" refreshedVersion="0" background="1">
    <webPr xml="1" sourceData="1" url="E:\110516220619\results4.xml" htmlTables="1" htmlFormat="all"/>
  </connection>
  <connection id="30" name="testconfig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1" name="testconfig1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2" name="testconfig2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3" name="testconfig3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4" name="testconfig4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5" name="testconfig5" type="6" refreshedVersion="5" background="1" saveData="1">
    <textPr prompt="0" codePage="437" sourceFile="C:\Test\testconfig.txt" tab="0" delimiter=":">
      <textFields count="2">
        <textField/>
        <textField/>
      </textFields>
    </textPr>
  </connection>
  <connection id="36" name="testconfig6" type="6" refreshedVersion="4" background="1" saveData="1">
    <textPr prompt="0" codePage="437" sourceFile="J:\SPECapc 3ds max 2015 results\M4800 8x AA\testconfig.txt" tab="0" delimiter=":">
      <textFields count="2">
        <textField/>
        <textField/>
      </textFields>
    </textPr>
  </connection>
  <connection id="37" name="testconfig8" type="6" refreshedVersion="5" background="1" saveData="1">
    <textPr prompt="0" codePage="437" sourceFile="C:\20140721223601\testconfig.txt" tab="0" delimiter=":">
      <textFields count="2">
        <textField/>
        <textField/>
      </textFields>
    </textPr>
  </connection>
  <connection id="38" name="testconfig9" type="6" refreshedVersion="5" background="1" saveData="1">
    <textPr prompt="0" codePage="437" sourceFile="C:\20140721223601\testconfig.txt" tab="0" delimiter=":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<sst xmlns="http://schemas.openxmlformats.org/spreadsheetml/2006/main" count="720" uniqueCount="199">
  <si>
    <t>ID</t>
  </si>
  <si>
    <t>Name</t>
  </si>
  <si>
    <t>TestType</t>
  </si>
  <si>
    <t>Time</t>
  </si>
  <si>
    <t>Weighting</t>
  </si>
  <si>
    <t>Test0050</t>
  </si>
  <si>
    <t>Test0070</t>
  </si>
  <si>
    <t>Test0100</t>
  </si>
  <si>
    <t>Test0110</t>
  </si>
  <si>
    <t>Test0121</t>
  </si>
  <si>
    <t>Test0125</t>
  </si>
  <si>
    <t>Test0130</t>
  </si>
  <si>
    <t>Test0140</t>
  </si>
  <si>
    <t>Test0210</t>
  </si>
  <si>
    <t>Test0323</t>
  </si>
  <si>
    <t>Test0340</t>
  </si>
  <si>
    <t>Test0370</t>
  </si>
  <si>
    <t>Test0390</t>
  </si>
  <si>
    <t>Test0400</t>
  </si>
  <si>
    <t>Test0531</t>
  </si>
  <si>
    <t>Test0541</t>
  </si>
  <si>
    <t>Test0600</t>
  </si>
  <si>
    <t>Test0601</t>
  </si>
  <si>
    <t>Test0602</t>
  </si>
  <si>
    <t>Test0622</t>
  </si>
  <si>
    <t>Test0625</t>
  </si>
  <si>
    <t>Test1500</t>
  </si>
  <si>
    <t>Test1510</t>
  </si>
  <si>
    <t>Test2010</t>
  </si>
  <si>
    <t>Test2040</t>
  </si>
  <si>
    <t>Changing Color Test</t>
  </si>
  <si>
    <t>SubObject Vertices</t>
  </si>
  <si>
    <t>Extrude Faces</t>
  </si>
  <si>
    <t>Bevel Faces</t>
  </si>
  <si>
    <t>Vertex Soft-Selection</t>
  </si>
  <si>
    <t>Create Textures</t>
  </si>
  <si>
    <t>Multi-SubObject Texturing</t>
  </si>
  <si>
    <t>Moving Blended Lights</t>
  </si>
  <si>
    <t>Softbody Objects - Flag</t>
  </si>
  <si>
    <t>Opacity Performance - Blended</t>
  </si>
  <si>
    <t>IK Group</t>
  </si>
  <si>
    <t>Create Tank Scene</t>
  </si>
  <si>
    <t>Particle Tests</t>
  </si>
  <si>
    <t>Max Hardware Light Test</t>
  </si>
  <si>
    <t>UnderWater Animation</t>
  </si>
  <si>
    <t>SpaceFlyby Wireframe</t>
  </si>
  <si>
    <t>SpaceFlyby Smooth with Edges</t>
  </si>
  <si>
    <t>SpaceFlyby Smooth</t>
  </si>
  <si>
    <t>HugeFish Smooth</t>
  </si>
  <si>
    <t>HugeFish Rotate</t>
  </si>
  <si>
    <t>SpiderWalk - Create Walk Cycle</t>
  </si>
  <si>
    <t>SpiderWalk - Playback</t>
  </si>
  <si>
    <t>MeshSmooth-Polygon Spaceship</t>
  </si>
  <si>
    <t>FishFlock Smooth</t>
  </si>
  <si>
    <t>CPU Computing</t>
  </si>
  <si>
    <t>Graphics</t>
  </si>
  <si>
    <t>Resolution</t>
  </si>
  <si>
    <t>Date</t>
  </si>
  <si>
    <t>Test Run 1</t>
  </si>
  <si>
    <t>Score</t>
  </si>
  <si>
    <t>Wt</t>
  </si>
  <si>
    <t>Wt Result</t>
  </si>
  <si>
    <t>Test Run 2</t>
  </si>
  <si>
    <t>Test0410</t>
  </si>
  <si>
    <t>Brutal Flower - Multiple Object Stress</t>
  </si>
  <si>
    <t>Test0030</t>
  </si>
  <si>
    <t>Moving City</t>
  </si>
  <si>
    <t>Test0041</t>
  </si>
  <si>
    <t>Gizmo Transforms - Move</t>
  </si>
  <si>
    <t>Test0042</t>
  </si>
  <si>
    <t>Gizmo Transforms - Rotate</t>
  </si>
  <si>
    <t>Test0043</t>
  </si>
  <si>
    <t>Gizmo Transforms - Scale</t>
  </si>
  <si>
    <t>Test2050</t>
  </si>
  <si>
    <t>Test0040</t>
  </si>
  <si>
    <t>Building Flyby</t>
  </si>
  <si>
    <t>Test0020</t>
  </si>
  <si>
    <t>Building City</t>
  </si>
  <si>
    <t>Test1000</t>
  </si>
  <si>
    <t>Radiosity</t>
  </si>
  <si>
    <t>GPU Rendering</t>
  </si>
  <si>
    <t>Test1070</t>
  </si>
  <si>
    <t>Quicksilver-Green Apples Basic</t>
  </si>
  <si>
    <t>Test1075</t>
  </si>
  <si>
    <t>Quicksilver-Green Apples Advanced</t>
  </si>
  <si>
    <t>Test1090</t>
  </si>
  <si>
    <t>Quicksilver - Army Camp</t>
  </si>
  <si>
    <t>Test1100</t>
  </si>
  <si>
    <t>Quicksilver - Chess Baisc</t>
  </si>
  <si>
    <t>Test1105</t>
  </si>
  <si>
    <t>Quicksilver - Chess Advanced</t>
  </si>
  <si>
    <t>Test1110</t>
  </si>
  <si>
    <t>Quicksilver - Chess Short</t>
  </si>
  <si>
    <t>Test1120</t>
  </si>
  <si>
    <t>Quicksilver - Chess DOF</t>
  </si>
  <si>
    <t>CPU Rendering</t>
  </si>
  <si>
    <t>Test1085</t>
  </si>
  <si>
    <t>Mental Ray - Train Engine</t>
  </si>
  <si>
    <t>Test1095</t>
  </si>
  <si>
    <t>Mental Ray - Army Camp</t>
  </si>
  <si>
    <t>Test1115</t>
  </si>
  <si>
    <t>Mental Ray - Chess Short</t>
  </si>
  <si>
    <t>Test1040</t>
  </si>
  <si>
    <t>UnderWater</t>
  </si>
  <si>
    <t>Test1060</t>
  </si>
  <si>
    <t>UnderwaterEscape</t>
  </si>
  <si>
    <t>Baseline</t>
  </si>
  <si>
    <t>Resolution:</t>
  </si>
  <si>
    <t>Date:</t>
  </si>
  <si>
    <t>Interactive Graphics</t>
  </si>
  <si>
    <t>Modeling</t>
  </si>
  <si>
    <t>CPU Composite Score</t>
  </si>
  <si>
    <t>GPU Composite Score</t>
  </si>
  <si>
    <t>Normalized Score</t>
  </si>
  <si>
    <t>Test1520</t>
  </si>
  <si>
    <t>SpiderWalk - Quicksilver Render</t>
  </si>
  <si>
    <t>Large Model CPU</t>
  </si>
  <si>
    <t>LargeModel GPU</t>
  </si>
  <si>
    <t>Large Model GPU</t>
  </si>
  <si>
    <t>Run 1</t>
  </si>
  <si>
    <t>Run 2</t>
  </si>
  <si>
    <t>Run 3</t>
  </si>
  <si>
    <t>Run 4</t>
  </si>
  <si>
    <t>Test Run 3</t>
  </si>
  <si>
    <t>Median</t>
  </si>
  <si>
    <t>Brutal Flower - Advanced Viewport</t>
  </si>
  <si>
    <t>Test0542</t>
  </si>
  <si>
    <t>Architecture Basic</t>
  </si>
  <si>
    <t>Architecture Advanced Styles</t>
  </si>
  <si>
    <t>High Quality Graphics</t>
  </si>
  <si>
    <t>Advanced Visual Styles</t>
  </si>
  <si>
    <t>Large Model Composite Score</t>
  </si>
  <si>
    <t>Composite Scores</t>
  </si>
  <si>
    <t>SubTest Scores</t>
  </si>
  <si>
    <t>SPECapc 3ds Max 2014 Benchmark Results</t>
  </si>
  <si>
    <t>Median 1,2,3</t>
  </si>
  <si>
    <t>=[specAPC2015.xlsm]Results1!A3</t>
  </si>
  <si>
    <t>Results1!A2</t>
  </si>
  <si>
    <t>Graphics Card:</t>
  </si>
  <si>
    <t>Anti-Alias Setting:</t>
  </si>
  <si>
    <t>Graphics Driver:</t>
  </si>
  <si>
    <t>Description</t>
  </si>
  <si>
    <t>InstalledDriverVersion</t>
  </si>
  <si>
    <t>Anti-Aliasing Setting</t>
  </si>
  <si>
    <t>Test0044</t>
  </si>
  <si>
    <t>Test0045</t>
  </si>
  <si>
    <t>Test8020</t>
  </si>
  <si>
    <t>Test8030</t>
  </si>
  <si>
    <t>Test8120</t>
  </si>
  <si>
    <t>[1920,1080]</t>
  </si>
  <si>
    <t>8/1/2014 1:55:23 PM</t>
  </si>
  <si>
    <t>8/1/2014 2:42:26 PM</t>
  </si>
  <si>
    <t>8/1/2014 3:30:44 PM</t>
  </si>
  <si>
    <t>==========================================</t>
  </si>
  <si>
    <t xml:space="preserve">  GRAPHICS HARDWARE CONFIGURATION</t>
  </si>
  <si>
    <t xml:space="preserve"> NVIDIA Quadro K2100M </t>
  </si>
  <si>
    <t xml:space="preserve"> 9.18.13.2762</t>
  </si>
  <si>
    <t>DriverDate</t>
  </si>
  <si>
    <t xml:space="preserve"> 10/28/2013 00</t>
  </si>
  <si>
    <t xml:space="preserve"> Intel(R) HD Graphics 4600</t>
  </si>
  <si>
    <t xml:space="preserve"> 10.18.10.3412</t>
  </si>
  <si>
    <t xml:space="preserve"> 01/29/2014 00</t>
  </si>
  <si>
    <t xml:space="preserve">  SYSTEM HARDWARE CONFIGURATION</t>
  </si>
  <si>
    <t>Manufacturer</t>
  </si>
  <si>
    <t xml:space="preserve"> Dell Inc.</t>
  </si>
  <si>
    <t>Model</t>
  </si>
  <si>
    <t xml:space="preserve"> Precision M4800</t>
  </si>
  <si>
    <t>CPU DETAIL</t>
  </si>
  <si>
    <t>CPU0</t>
  </si>
  <si>
    <t xml:space="preserve"> Intel(R) Core(TM) i7-4800MQ CPU @ 2.70GHz</t>
  </si>
  <si>
    <t>L2CacheSize</t>
  </si>
  <si>
    <t>L3CacheSize</t>
  </si>
  <si>
    <t>MaxClockSpeed</t>
  </si>
  <si>
    <t>NumberOfCores</t>
  </si>
  <si>
    <t>NumberOfLogicalProcessors</t>
  </si>
  <si>
    <t>MEMORY DETAIL</t>
  </si>
  <si>
    <t>System Memory Stats Prior to Benchmark Start</t>
  </si>
  <si>
    <t xml:space="preserve"> </t>
  </si>
  <si>
    <t>Total Installed System RAM</t>
  </si>
  <si>
    <t>Total Free System RAM</t>
  </si>
  <si>
    <t>Total Page File</t>
  </si>
  <si>
    <t>Available Page File</t>
  </si>
  <si>
    <t xml:space="preserve">  SOFTWARE CONFIGURATION</t>
  </si>
  <si>
    <t>Operating System</t>
  </si>
  <si>
    <t xml:space="preserve"> Microsoft Windows 7 Professional  64-bit</t>
  </si>
  <si>
    <t xml:space="preserve">  8X AA</t>
  </si>
  <si>
    <t>Test run using application window size</t>
  </si>
  <si>
    <t xml:space="preserve">  1922x1089</t>
  </si>
  <si>
    <t>TEST STATUS</t>
  </si>
  <si>
    <t xml:space="preserve"> SUCCESSFUL</t>
  </si>
  <si>
    <t>&lt;?xml</t>
  </si>
  <si>
    <t>version="1.0"</t>
  </si>
  <si>
    <t>encoding="utf-8"?</t>
  </si>
  <si>
    <t>&lt;Results</t>
  </si>
  <si>
    <t>Graphics=""</t>
  </si>
  <si>
    <t>Resolution="[1920,1080]"</t>
  </si>
  <si>
    <t>Date="8/1/2014</t>
  </si>
  <si>
    <t>PM"</t>
  </si>
  <si>
    <t>AASetting="8X"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</si>
</sst>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5" fillId="4" borderId="1" applyNumberFormat="0" applyAlignment="0" applyProtection="0"/>
  </cellStyleXfs>
  <cellXfs count="89">
    <xf numFmtId="0" fontId="0" fillId="0" borderId="0" xfId="0"/>
    <xf numFmtId="49" fontId="0" fillId="0" borderId="0" xfId="0" applyNumberFormat="1"/>
    <xf numFmtId="0" fontId="3" fillId="0" borderId="0" xfId="0" applyFont="1"/>
    <xf numFmtId="0" fontId="0" fillId="0" borderId="0" xfId="0" applyNumberFormat="1"/>
    <xf numFmtId="0" fontId="2" fillId="2" borderId="1" xfId="2"/>
    <xf numFmtId="0" fontId="1" fillId="2" borderId="2" xfId="1"/>
    <xf numFmtId="0" fontId="0" fillId="0" borderId="0" xfId="0" applyBorder="1"/>
    <xf numFmtId="0" fontId="3" fillId="0" borderId="4" xfId="0" applyFont="1" applyBorder="1"/>
    <xf numFmtId="0" fontId="3" fillId="0" borderId="5" xfId="0" applyFont="1" applyBorder="1"/>
    <xf numFmtId="49" fontId="3" fillId="0" borderId="0" xfId="0" applyNumberFormat="1" applyFont="1"/>
    <xf numFmtId="49" fontId="1" fillId="2" borderId="2" xfId="1" applyNumberFormat="1"/>
    <xf numFmtId="49" fontId="0" fillId="5" borderId="10" xfId="0" applyNumberFormat="1" applyFont="1" applyFill="1" applyBorder="1"/>
    <xf numFmtId="0" fontId="0" fillId="5" borderId="10" xfId="0" applyFont="1" applyFill="1" applyBorder="1"/>
    <xf numFmtId="49" fontId="0" fillId="0" borderId="10" xfId="0" applyNumberFormat="1" applyFont="1" applyBorder="1"/>
    <xf numFmtId="0" fontId="0" fillId="0" borderId="10" xfId="0" applyFont="1" applyBorder="1"/>
    <xf numFmtId="0" fontId="5" fillId="4" borderId="1" xfId="3"/>
    <xf numFmtId="49" fontId="5" fillId="4" borderId="1" xfId="3" applyNumberFormat="1"/>
    <xf numFmtId="0" fontId="5" fillId="4" borderId="1" xfId="3" applyNumberFormat="1"/>
    <xf numFmtId="2" fontId="5" fillId="4" borderId="1" xfId="3" applyNumberFormat="1"/>
    <xf numFmtId="0" fontId="0" fillId="0" borderId="0" xfId="0" applyBorder="1" applyAlignment="1">
      <alignment horizontal="center"/>
    </xf>
    <xf numFmtId="0" fontId="0" fillId="0" borderId="0" xfId="0" applyBorder="1" applyAlignment="1"/>
    <xf numFmtId="2" fontId="0" fillId="0" borderId="0" xfId="0" applyNumberFormat="1" applyBorder="1" applyAlignment="1">
      <alignment horizontal="center"/>
    </xf>
    <xf numFmtId="2" fontId="0" fillId="0" borderId="0" xfId="0" applyNumberFormat="1"/>
    <xf numFmtId="49" fontId="0" fillId="6" borderId="11" xfId="0" applyNumberFormat="1" applyFont="1" applyFill="1" applyBorder="1"/>
    <xf numFmtId="49" fontId="0" fillId="6" borderId="12" xfId="0" applyNumberFormat="1" applyFont="1" applyFill="1" applyBorder="1"/>
    <xf numFmtId="0" fontId="0" fillId="6" borderId="12" xfId="0" applyNumberFormat="1" applyFont="1" applyFill="1" applyBorder="1"/>
    <xf numFmtId="0" fontId="0" fillId="6" borderId="13" xfId="0" applyNumberFormat="1" applyFont="1" applyFill="1" applyBorder="1"/>
    <xf numFmtId="0" fontId="0" fillId="6" borderId="12" xfId="0" applyFont="1" applyFill="1" applyBorder="1"/>
    <xf numFmtId="49" fontId="0" fillId="5" borderId="14" xfId="0" applyNumberFormat="1" applyFont="1" applyFill="1" applyBorder="1"/>
    <xf numFmtId="49" fontId="0" fillId="5" borderId="15" xfId="0" applyNumberFormat="1" applyFont="1" applyFill="1" applyBorder="1"/>
    <xf numFmtId="0" fontId="0" fillId="5" borderId="15" xfId="0" applyNumberFormat="1" applyFont="1" applyFill="1" applyBorder="1"/>
    <xf numFmtId="0" fontId="0" fillId="5" borderId="15" xfId="0" applyFont="1" applyFill="1" applyBorder="1"/>
    <xf numFmtId="2" fontId="0" fillId="0" borderId="0" xfId="0" applyNumberFormat="1" applyBorder="1" applyAlignment="1"/>
    <xf numFmtId="0" fontId="3" fillId="7" borderId="16" xfId="0" applyFont="1" applyFill="1" applyBorder="1"/>
    <xf numFmtId="0" fontId="3" fillId="7" borderId="17" xfId="0" applyFont="1" applyFill="1" applyBorder="1" applyAlignment="1"/>
    <xf numFmtId="2" fontId="3" fillId="7" borderId="18" xfId="0" applyNumberFormat="1" applyFont="1" applyFill="1" applyBorder="1" applyAlignment="1">
      <alignment horizontal="right"/>
    </xf>
    <xf numFmtId="0" fontId="0" fillId="7" borderId="19" xfId="0" applyFill="1" applyBorder="1"/>
    <xf numFmtId="0" fontId="3" fillId="7" borderId="0" xfId="0" applyFont="1" applyFill="1" applyBorder="1" applyAlignment="1"/>
    <xf numFmtId="2" fontId="3" fillId="7" borderId="20" xfId="0" applyNumberFormat="1" applyFont="1" applyFill="1" applyBorder="1" applyAlignment="1">
      <alignment horizontal="right"/>
    </xf>
    <xf numFmtId="0" fontId="0" fillId="7" borderId="24" xfId="0" applyFill="1" applyBorder="1"/>
    <xf numFmtId="0" fontId="3" fillId="7" borderId="3" xfId="0" applyFont="1" applyFill="1" applyBorder="1" applyAlignment="1"/>
    <xf numFmtId="2" fontId="3" fillId="7" borderId="25" xfId="0" applyNumberFormat="1" applyFont="1" applyFill="1" applyBorder="1" applyAlignment="1">
      <alignment horizontal="right"/>
    </xf>
    <xf numFmtId="0" fontId="3" fillId="8" borderId="19" xfId="0" applyFont="1" applyFill="1" applyBorder="1"/>
    <xf numFmtId="0" fontId="0" fillId="8" borderId="0" xfId="0" applyFont="1" applyFill="1" applyBorder="1" applyAlignment="1"/>
    <xf numFmtId="0" fontId="3" fillId="8" borderId="0" xfId="0" applyFont="1" applyFill="1" applyBorder="1" applyAlignment="1"/>
    <xf numFmtId="2" fontId="0" fillId="8" borderId="20" xfId="0" applyNumberFormat="1" applyFill="1" applyBorder="1" applyAlignment="1">
      <alignment horizontal="right"/>
    </xf>
    <xf numFmtId="0" fontId="0" fillId="8" borderId="19" xfId="0" applyFill="1" applyBorder="1"/>
    <xf numFmtId="0" fontId="0" fillId="8" borderId="21" xfId="0" applyFill="1" applyBorder="1"/>
    <xf numFmtId="0" fontId="0" fillId="8" borderId="22" xfId="0" applyFont="1" applyFill="1" applyBorder="1" applyAlignment="1"/>
    <xf numFmtId="0" fontId="3" fillId="8" borderId="22" xfId="0" applyFont="1" applyFill="1" applyBorder="1" applyAlignment="1"/>
    <xf numFmtId="2" fontId="0" fillId="8" borderId="23" xfId="0" applyNumberFormat="1" applyFill="1" applyBorder="1" applyAlignment="1">
      <alignment horizontal="right"/>
    </xf>
    <xf numFmtId="2" fontId="0" fillId="0" borderId="0" xfId="0" applyNumberForma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5" borderId="10" xfId="0" applyFont="1" applyFill="1" applyBorder="1"/>
    <xf numFmtId="0" fontId="0" fillId="0" borderId="10" xfId="0" applyFont="1" applyBorder="1"/>
    <xf numFmtId="49" fontId="0" fillId="6" borderId="11" xfId="0" applyNumberFormat="1" applyFont="1" applyFill="1" applyBorder="1"/>
    <xf numFmtId="49" fontId="0" fillId="6" borderId="12" xfId="0" applyNumberFormat="1" applyFont="1" applyFill="1" applyBorder="1"/>
    <xf numFmtId="0" fontId="0" fillId="6" borderId="13" xfId="0" applyNumberFormat="1" applyFont="1" applyFill="1" applyBorder="1"/>
    <xf numFmtId="49" fontId="0" fillId="5" borderId="11" xfId="0" applyNumberFormat="1" applyFont="1" applyFill="1" applyBorder="1"/>
    <xf numFmtId="49" fontId="0" fillId="5" borderId="12" xfId="0" applyNumberFormat="1" applyFont="1" applyFill="1" applyBorder="1"/>
    <xf numFmtId="49" fontId="0" fillId="5" borderId="14" xfId="0" applyNumberFormat="1" applyFont="1" applyFill="1" applyBorder="1"/>
    <xf numFmtId="49" fontId="0" fillId="5" borderId="15" xfId="0" applyNumberFormat="1" applyFont="1" applyFill="1" applyBorder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0" fontId="3" fillId="0" borderId="0" xfId="0" applyNumberFormat="1" applyFont="1"/>
    <xf numFmtId="0" fontId="0" fillId="5" borderId="10" xfId="0" applyFont="1" applyFill="1" applyBorder="1"/>
    <xf numFmtId="0" fontId="0" fillId="0" borderId="0" xfId="0"/>
    <xf numFmtId="0" fontId="0" fillId="5" borderId="12" xfId="0" applyNumberFormat="1" applyFont="1" applyFill="1" applyBorder="1"/>
    <xf numFmtId="0" fontId="0" fillId="5" borderId="12" xfId="0" applyFont="1" applyFill="1" applyBorder="1"/>
    <xf numFmtId="164" fontId="1" fillId="2" borderId="2" xfId="1" applyNumberFormat="1"/>
    <xf numFmtId="164" fontId="1" fillId="2" borderId="2" xfId="1" applyNumberFormat="1" applyAlignment="1"/>
    <xf numFmtId="21" fontId="0" fillId="0" borderId="0" xfId="0" applyNumberFormat="1"/>
    <xf numFmtId="0" fontId="0" fillId="0" borderId="7" xfId="0" applyNumberFormat="1" applyBorder="1" applyAlignment="1">
      <alignment horizontal="left"/>
    </xf>
    <xf numFmtId="0" fontId="0" fillId="0" borderId="8" xfId="0" applyNumberFormat="1" applyBorder="1" applyAlignment="1"/>
    <xf numFmtId="0" fontId="0" fillId="0" borderId="27" xfId="0" applyNumberFormat="1" applyBorder="1" applyAlignment="1"/>
    <xf numFmtId="49" fontId="0" fillId="0" borderId="9" xfId="0" applyNumberFormat="1" applyBorder="1" applyAlignment="1">
      <alignment horizontal="left"/>
    </xf>
    <xf numFmtId="0" fontId="0" fillId="0" borderId="6" xfId="0" applyBorder="1" applyAlignment="1"/>
    <xf numFmtId="0" fontId="0" fillId="0" borderId="26" xfId="0" applyBorder="1" applyAlignment="1"/>
    <xf numFmtId="49" fontId="0" fillId="0" borderId="7" xfId="0" applyNumberFormat="1" applyBorder="1" applyAlignment="1">
      <alignment horizontal="left"/>
    </xf>
    <xf numFmtId="0" fontId="0" fillId="0" borderId="8" xfId="0" applyBorder="1" applyAlignment="1"/>
    <xf numFmtId="0" fontId="0" fillId="0" borderId="27" xfId="0" applyBorder="1" applyAlignment="1"/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1" xfId="3" applyAlignment="1">
      <alignment horizontal="center"/>
    </xf>
  </cellXfs>
  <cellStyles count="4">
    <cellStyle name="Calculation" xfId="2" builtinId="22"/>
    <cellStyle name="Input" xfId="3" builtinId="20"/>
    <cellStyle name="Normal" xfId="0" builtinId="0"/>
    <cellStyle name="Output" xfId="1" builtinId="21"/>
  </cellStyles>
  <dxfs count="1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>
									</xsd:element>
                  <xsd:element minOccurs="0" nillable="true" type="xsd:string" name="Name" form="unqualified">
									</xsd:element>
                  <xsd:element minOccurs="0" nillable="true" type="xsd:double" name="Time" form="unqualified">
									</xsd:element>
                  <xsd:element minOccurs="0" nillable="true" type="xsd:double" name="Weighting" form="unqualified">
									</xsd:element>
                </xsd:sequence>
                <xsd:attribute name="TestType" form="unqualified" type="xsd:string">
								</xsd:attribute>
              </xsd:complexType>
            </xsd:element>
          </xsd:sequence>
          <xsd:attribute name="Graphics" form="unqualified" type="xsd:string"/>
          <xsd:attribute name="Resolution" form="unqualified" type="xsd:string">
					</xsd:attribute>
          <xsd:attribute name="Date" form="unqualified" type="xsd:string"/>
        </xsd:complexType>
      </xsd:element>
    </xsd:schema>
  </Schema>
  <Schema ID="Schema2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>
									</xsd:element>
                  <xsd:element minOccurs="0" nillable="true" type="xsd:string" name="Name" form="unqualified">
									</xsd:element>
                  <xsd:element minOccurs="0" nillable="true" type="xsd:double" name="Time" form="unqualified">
									</xsd:element>
                  <xsd:element minOccurs="0" nillable="true" type="xsd:double" name="Weighting" form="unqualified">
									</xsd:element>
                </xsd:sequence>
                <xsd:attribute name="TestType" form="unqualified" type="xsd:string">
								</xsd:attribute>
              </xsd:complexType>
            </xsd:element>
          </xsd:sequence>
          <xsd:attribute name="Graphics" form="unqualified" type="xsd:string"/>
          <xsd:attribute name="Resolution" form="unqualified" type="xsd:string">
					</xsd:attribute>
          <xsd:attribute name="Date" form="unqualified" type="xsd:string"/>
        </xsd:complexType>
      </xsd:element>
    </xsd:schema>
  </Schema>
  <Schema ID="Schema3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>
									</xsd:element>
                  <xsd:element minOccurs="0" nillable="true" type="xsd:string" name="Name" form="unqualified">
									</xsd:element>
                  <xsd:element minOccurs="0" nillable="true" type="xsd:double" name="Time" form="unqualified">
									</xsd:element>
                  <xsd:element minOccurs="0" nillable="true" type="xsd:double" name="Weighting" form="unqualified">
									</xsd:element>
                </xsd:sequence>
                <xsd:attribute name="TestType" form="unqualified" type="xsd:string">
								</xsd:attribute>
              </xsd:complexType>
            </xsd:element>
          </xsd:sequence>
          <xsd:attribute name="Graphics" form="unqualified" type="xsd:string"/>
          <xsd:attribute name="Resolution" form="unqualified" type="xsd:string">
					</xsd:attribute>
          <xsd:attribute name="Date" form="unqualified" type="xsd:string"/>
        </xsd:complexType>
      </xsd:element>
    </xsd:schema>
  </Schema>
  <Schema ID="Schema4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</xsd:complexType>
      </xsd:element>
    </xsd:schema>
  </Schema>
  <Schema ID="Schema5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  <xsd:attribute name="AASetting" form="unqualified" type="xsd:string"/>
        </xsd:complexType>
      </xsd:element>
    </xsd:schema>
  </Schema>
  <Schema ID="Schema6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  <xsd:attribute name="AASetting" form="unqualified" type="xsd:string"/>
        </xsd:complexType>
      </xsd:element>
    </xsd:schema>
  </Schema>
  <Schema ID="Schema7">
    <xsd:schema xmlns:xsd="http://www.w3.org/2001/XMLSchema" xmlns="">
      <xsd:element nillable="true" name="Results">
        <xsd:complexType>
          <xsd:sequence minOccurs="0">
            <xsd:element minOccurs="0" maxOccurs="unbounded" nillable="true" name="TestCase" form="unqualified">
              <xsd:complexType>
                <xsd:sequence minOccurs="0">
                  <xsd:element minOccurs="0" nillable="true" type="xsd:string" name="ID" form="unqualified"/>
                  <xsd:element minOccurs="0" nillable="true" type="xsd:string" name="Name" form="unqualified"/>
                  <xsd:element minOccurs="0" nillable="true" type="xsd:double" name="Time" form="unqualified"/>
                  <xsd:element minOccurs="0" nillable="true" type="xsd:double" name="Weighting" form="unqualified"/>
                </xsd:sequence>
                <xsd:attribute name="TestType" form="unqualified" type="xsd:string"/>
              </xsd:complexType>
            </xsd:element>
          </xsd:sequence>
          <xsd:attribute name="Graphics" form="unqualified" type="xsd:string"/>
          <xsd:attribute name="Resolution" form="unqualified" type="xsd:string"/>
          <xsd:attribute name="Date" form="unqualified" type="xsd:string"/>
          <xsd:attribute name="AASetting" form="unqualified" type="xsd:string"/>
        </xsd:complexType>
      </xsd:element>
    </xsd:schema>
  </Schema>
  <Map ID="20" Name="Results_Map" RootElement="Results" SchemaID="Schema5" ShowImportExportValidationErrors="false" AutoFit="true" Append="false" PreserveSortAFLayout="true" PreserveFormat="true">
    <DataBinding FileBinding="true" ConnectionID="5" DataBindingLoadMode="1"/>
  </Map>
  <Map ID="21" Name="Results_Map1" RootElement="Results" SchemaID="Schema6" ShowImportExportValidationErrors="false" AutoFit="true" Append="false" PreserveSortAFLayout="true" PreserveFormat="true">
    <DataBinding FileBinding="true" ConnectionID="6" DataBindingLoadMode="1"/>
  </Map>
  <Map ID="22" Name="Results_Map2" RootElement="Results" SchemaID="Schema7" ShowImportExportValidationErrors="false" AutoFit="true" Append="false" PreserveSortAFLayout="true" PreserveFormat="true">
    <DataBinding FileBinding="true" ConnectionID="7" DataBindingLoadMode="1"/>
  </Map>
  <Map ID="16" Name="Results1_Map" RootElement="Results" SchemaID="Schema1" ShowImportExportValidationErrors="false" AutoFit="true" Append="false" PreserveSortAFLayout="true" PreserveFormat="true">
    <DataBinding FileBinding="true" ConnectionID="4" DataBindingLoadMode="1"/>
  </Map>
  <Map ID="17" Name="Results2_Map" RootElement="Results" SchemaID="Schema2" ShowImportExportValidationErrors="false" AutoFit="true" Append="false" PreserveSortAFLayout="true" PreserveFormat="true">
    <DataBinding FileBinding="true" ConnectionID="26" DataBindingLoadMode="1"/>
  </Map>
  <Map ID="18" Name="Results3_Map" RootElement="Results" SchemaID="Schema3" ShowImportExportValidationErrors="false" AutoFit="true" Append="false" PreserveSortAFLayout="true" PreserveFormat="true">
    <DataBinding FileBinding="true" ConnectionID="28" DataBindingLoadMode="1"/>
  </Map>
  <Map ID="19" Name="Results4_Map" RootElement="Results" SchemaID="Schema4" ShowImportExportValidationErrors="false" AutoFit="true" Append="false" PreserveSortAFLayout="true" PreserveFormat="true">
    <DataBinding FileBinding="true" ConnectionID="29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</xdr:row>
          <xdr:rowOff>123825</xdr:rowOff>
        </xdr:from>
        <xdr:to>
          <xdr:col>3</xdr:col>
          <xdr:colOff>323850</xdr:colOff>
          <xdr:row>25</xdr:row>
          <xdr:rowOff>104775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Select Test Result Folder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704850</xdr:colOff>
          <xdr:row>23</xdr:row>
          <xdr:rowOff>133350</xdr:rowOff>
        </xdr:from>
        <xdr:to>
          <xdr:col>5</xdr:col>
          <xdr:colOff>19050</xdr:colOff>
          <xdr:row>25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estconfig_12" connectionId="36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esults1_8" connectionId="17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results1_1" connectionId="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results1" connectionId="15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results1_4" connectionId="1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results1_7" connectionId="1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results1_3" connectionId="1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results1_2" connectionId="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results1_5" connectionId="1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results1_6" connectionId="1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estconfig_11" connectionId="3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estconfig_7" connectionId="3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estconfig_5" connectionId="3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estconfig" connectionId="3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estconfig_3" connectionId="3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estconfig_4" connectionId="3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estconfig_6" connectionId="3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testconfig_10" connectionId="37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3" name="Table3" displayName="Table3" ref="A1:E49" tableType="xml" totalsRowShown="0" connectionId="4">
  <autoFilter ref="A1:E49"/>
  <tableColumns count="5">
    <tableColumn id="1" uniqueName="ID" name="ID" dataDxfId="14">
      <xmlColumnPr mapId="16" xpath="/Results/TestCase/ID" xmlDataType="string"/>
    </tableColumn>
    <tableColumn id="2" uniqueName="Name" name="Name" dataDxfId="13">
      <xmlColumnPr mapId="16" xpath="/Results/TestCase/Name" xmlDataType="string"/>
    </tableColumn>
    <tableColumn id="3" uniqueName="TestType" name="TestType" dataDxfId="12">
      <xmlColumnPr mapId="16" xpath="/Results/TestCase/@TestType" xmlDataType="string"/>
    </tableColumn>
    <tableColumn id="4" uniqueName="Time" name="Time" dataDxfId="11">
      <xmlColumnPr mapId="16" xpath="/Results/TestCase/Time" xmlDataType="double"/>
    </tableColumn>
    <tableColumn id="5" uniqueName="Weighting" name="Weighting" dataDxfId="10">
      <xmlColumnPr mapId="16" xpath="/Results/TestCase/Weighting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9" name="Table9" displayName="Table9" ref="A1:E49" tableType="xml" totalsRowShown="0" connectionId="26">
  <autoFilter ref="A1:E49"/>
  <tableColumns count="5">
    <tableColumn id="1" uniqueName="ID" name="ID" dataDxfId="9">
      <xmlColumnPr mapId="17" xpath="/Results/TestCase/ID" xmlDataType="string"/>
    </tableColumn>
    <tableColumn id="2" uniqueName="Name" name="Name" dataDxfId="8">
      <xmlColumnPr mapId="17" xpath="/Results/TestCase/Name" xmlDataType="string"/>
    </tableColumn>
    <tableColumn id="3" uniqueName="TestType" name="TestType" dataDxfId="7">
      <xmlColumnPr mapId="17" xpath="/Results/TestCase/@TestType" xmlDataType="string"/>
    </tableColumn>
    <tableColumn id="4" uniqueName="Time" name="Time" dataDxfId="6">
      <xmlColumnPr mapId="17" xpath="/Results/TestCase/Time" xmlDataType="double"/>
    </tableColumn>
    <tableColumn id="5" uniqueName="Weighting" name="Weighting" dataDxfId="5">
      <xmlColumnPr mapId="17" xpath="/Results/TestCase/Weighting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3" name="Table13" displayName="Table13" ref="A1:E49" tableType="xml" totalsRowShown="0" connectionId="28">
  <autoFilter ref="A1:E49"/>
  <tableColumns count="5">
    <tableColumn id="1" uniqueName="ID" name="ID" dataDxfId="4">
      <xmlColumnPr mapId="18" xpath="/Results/TestCase/ID" xmlDataType="string"/>
    </tableColumn>
    <tableColumn id="2" uniqueName="Name" name="Name" dataDxfId="3">
      <xmlColumnPr mapId="18" xpath="/Results/TestCase/Name" xmlDataType="string"/>
    </tableColumn>
    <tableColumn id="5" uniqueName="TestType" name="TestType" dataDxfId="2">
      <xmlColumnPr mapId="18" xpath="/Results/TestCase/@TestType" xmlDataType="string"/>
    </tableColumn>
    <tableColumn id="6" uniqueName="Time" name="Time" dataDxfId="1">
      <xmlColumnPr mapId="18" xpath="/Results/TestCase/Time" xmlDataType="double"/>
    </tableColumn>
    <tableColumn id="7" uniqueName="Weighting" name="Weighting" dataDxfId="0">
      <xmlColumnPr mapId="18" xpath="/Results/TestCase/Weighting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" r="H2" connectionId="4">
    <xmlCellPr id="1" uniqueName="Graphics">
      <xmlPr mapId="16" xpath="/Results/@Graphics" xmlDataType="string"/>
    </xmlCellPr>
  </singleXmlCell>
  <singleXmlCell id="7" r="H3" connectionId="4">
    <xmlCellPr id="1" uniqueName="Resolution">
      <xmlPr mapId="16" xpath="/Results/@Resolution" xmlDataType="string"/>
    </xmlCellPr>
  </singleXmlCell>
  <singleXmlCell id="8" r="H4" connectionId="4">
    <xmlCellPr id="1" uniqueName="Date">
      <xmlPr mapId="16" xpath="/Results/@Date" xmlDataType="string"/>
    </xmlCellPr>
  </singleXmlCell>
</singleXmlCells>
</file>

<file path=xl/tables/tableSingleCells2.xml><?xml version="1.0" encoding="utf-8"?>
<singleXmlCells xmlns="http://schemas.openxmlformats.org/spreadsheetml/2006/main">
  <singleXmlCell id="10" r="H2" connectionId="26">
    <xmlCellPr id="1" uniqueName="Graphics">
      <xmlPr mapId="17" xpath="/Results/@Graphics" xmlDataType="string"/>
    </xmlCellPr>
  </singleXmlCell>
  <singleXmlCell id="11" r="H3" connectionId="26">
    <xmlCellPr id="1" uniqueName="Resolution">
      <xmlPr mapId="17" xpath="/Results/@Resolution" xmlDataType="string"/>
    </xmlCellPr>
  </singleXmlCell>
  <singleXmlCell id="12" r="H4" connectionId="26">
    <xmlCellPr id="1" uniqueName="Date">
      <xmlPr mapId="17" xpath="/Results/@Date" xmlDataType="string"/>
    </xmlCellPr>
  </singleXmlCell>
</singleXmlCells>
</file>

<file path=xl/tables/tableSingleCells3.xml><?xml version="1.0" encoding="utf-8"?>
<singleXmlCells xmlns="http://schemas.openxmlformats.org/spreadsheetml/2006/main">
  <singleXmlCell id="15" r="H2" connectionId="28">
    <xmlCellPr id="1" uniqueName="Graphics">
      <xmlPr mapId="18" xpath="/Results/@Graphics" xmlDataType="string"/>
    </xmlCellPr>
  </singleXmlCell>
  <singleXmlCell id="16" r="H3" connectionId="28">
    <xmlCellPr id="1" uniqueName="Resolution">
      <xmlPr mapId="18" xpath="/Results/@Resolution" xmlDataType="string"/>
    </xmlCellPr>
  </singleXmlCell>
  <singleXmlCell id="17" r="H4" connectionId="28">
    <xmlCellPr id="1" uniqueName="Date">
      <xmlPr mapId="18" xpath="/Results/@Dat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Relationship Id="rId7" Type="http://schemas.openxmlformats.org/officeDocument/2006/relationships/queryTable" Target="../queryTables/queryTable15.xml"/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14.xml"/><Relationship Id="rId5" Type="http://schemas.openxmlformats.org/officeDocument/2006/relationships/queryTable" Target="../queryTables/queryTable13.xml"/><Relationship Id="rId10" Type="http://schemas.openxmlformats.org/officeDocument/2006/relationships/queryTable" Target="../queryTables/queryTable18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1"/>
  </sheetPr>
  <dimension ref="A1:O23"/>
  <sheetViews>
    <sheetView tabSelected="1" topLeftCell="A7" workbookViewId="0">
      <selection activeCell="C20" sqref="C20:E20"/>
    </sheetView>
  </sheetViews>
  <sheetFormatPr defaultRowHeight="15" x14ac:dyDescent="0.25"/>
  <cols>
    <col min="1" max="1" width="8.7109375" customWidth="1"/>
    <col min="2" max="2" width="19.140625" customWidth="1"/>
    <col min="3" max="3" width="2" customWidth="1"/>
    <col min="4" max="4" width="26" style="22" customWidth="1"/>
    <col min="5" max="5" width="10.28515625" customWidth="1"/>
    <col min="6" max="6" width="8.7109375" customWidth="1"/>
    <col min="10" max="10" width="39.5703125" customWidth="1"/>
  </cols>
  <sheetData>
    <row r="1" spans="1:15" hidden="1" x14ac:dyDescent="0.25"/>
    <row r="2" spans="1:15" hidden="1" x14ac:dyDescent="0.25"/>
    <row r="3" spans="1:15" hidden="1" x14ac:dyDescent="0.25"/>
    <row r="4" spans="1:15" ht="26.25" x14ac:dyDescent="0.4">
      <c r="A4" s="85" t="s">
        <v>134</v>
      </c>
      <c r="B4" s="85"/>
      <c r="C4" s="85"/>
      <c r="D4" s="85"/>
      <c r="E4" s="85"/>
      <c r="F4" s="85"/>
    </row>
    <row r="5" spans="1:15" x14ac:dyDescent="0.25">
      <c r="C5" s="6"/>
      <c r="D5" s="51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6.149999999999999" customHeight="1" thickBot="1" x14ac:dyDescent="0.3">
      <c r="C6" s="20"/>
      <c r="D6" s="20"/>
      <c r="E6" s="32"/>
      <c r="F6" s="20"/>
      <c r="G6" s="6"/>
      <c r="H6" s="6"/>
      <c r="I6" s="6"/>
      <c r="J6" s="6"/>
      <c r="K6" s="6"/>
      <c r="L6" s="6"/>
      <c r="M6" s="6"/>
      <c r="N6" s="6"/>
      <c r="O6" s="6"/>
    </row>
    <row r="7" spans="1:15" ht="16.899999999999999" customHeight="1" thickTop="1" x14ac:dyDescent="0.25">
      <c r="B7" s="33" t="s">
        <v>132</v>
      </c>
      <c r="C7" s="34" t="s">
        <v>111</v>
      </c>
      <c r="D7" s="34"/>
      <c r="E7" s="35">
        <f>GEOMEAN('Computed Results'!Q23,'Computed Results'!Q35:Q37,'Computed Results'!Q46:Q50)</f>
        <v>4.1767479804028502</v>
      </c>
      <c r="F7" s="20"/>
      <c r="G7" s="6"/>
      <c r="H7" s="6"/>
      <c r="I7" s="6"/>
      <c r="J7" s="6"/>
      <c r="K7" s="6"/>
      <c r="L7" s="6"/>
      <c r="M7" s="6"/>
      <c r="N7" s="6"/>
      <c r="O7" s="6"/>
    </row>
    <row r="8" spans="1:15" ht="16.899999999999999" customHeight="1" x14ac:dyDescent="0.25">
      <c r="B8" s="36"/>
      <c r="C8" s="37" t="s">
        <v>112</v>
      </c>
      <c r="D8" s="37"/>
      <c r="E8" s="38">
        <f>GEOMEAN('Computed Results'!Q3:Q22,'Computed Results'!Q24,'Computed Results'!Q25:Q34,'Computed Results'!Q38:Q45)</f>
        <v>1.2014475273601783</v>
      </c>
      <c r="F8" s="20"/>
      <c r="G8" s="6"/>
      <c r="H8" s="6"/>
      <c r="I8" s="6"/>
      <c r="J8" s="6"/>
      <c r="K8" s="6"/>
      <c r="L8" s="6"/>
      <c r="M8" s="6"/>
      <c r="N8" s="6"/>
      <c r="O8" s="6"/>
    </row>
    <row r="9" spans="1:15" ht="16.899999999999999" customHeight="1" thickBot="1" x14ac:dyDescent="0.3">
      <c r="B9" s="39"/>
      <c r="C9" s="40" t="s">
        <v>131</v>
      </c>
      <c r="D9" s="40"/>
      <c r="E9" s="41">
        <f>GEOMEAN('Computed Results'!Q23:Q24)</f>
        <v>1.3996974610093518</v>
      </c>
      <c r="F9" s="20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B10" s="42" t="s">
        <v>133</v>
      </c>
      <c r="C10" s="43" t="s">
        <v>116</v>
      </c>
      <c r="D10" s="44"/>
      <c r="E10" s="45">
        <f>'Computed Results'!S26</f>
        <v>2.6073451341713323</v>
      </c>
      <c r="F10" s="21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25">
      <c r="B11" s="42"/>
      <c r="C11" s="43" t="s">
        <v>117</v>
      </c>
      <c r="D11" s="44"/>
      <c r="E11" s="45">
        <f>'Computed Results'!S27</f>
        <v>0.75139764071881687</v>
      </c>
      <c r="F11" s="21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B12" s="46"/>
      <c r="C12" s="43" t="s">
        <v>109</v>
      </c>
      <c r="D12" s="44"/>
      <c r="E12" s="45">
        <f>'Computed Results'!S17</f>
        <v>1.7074353600120433</v>
      </c>
      <c r="F12" s="19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B13" s="46"/>
      <c r="C13" s="43" t="s">
        <v>130</v>
      </c>
      <c r="D13" s="44"/>
      <c r="E13" s="45">
        <f>'Computed Results'!S24</f>
        <v>1.1676881824968237</v>
      </c>
      <c r="F13" s="19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B14" s="46"/>
      <c r="C14" s="43" t="s">
        <v>110</v>
      </c>
      <c r="D14" s="44"/>
      <c r="E14" s="45">
        <f>'Computed Results'!S36</f>
        <v>0.83976498549012368</v>
      </c>
      <c r="F14" s="19"/>
      <c r="G14" s="6"/>
      <c r="H14" s="6"/>
      <c r="I14" s="6"/>
      <c r="J14" s="6"/>
      <c r="K14" s="6"/>
      <c r="L14" s="6"/>
      <c r="M14" s="6"/>
      <c r="N14" s="6"/>
      <c r="O14" s="6"/>
    </row>
    <row r="15" spans="1:15" ht="16.5" customHeight="1" x14ac:dyDescent="0.25">
      <c r="B15" s="46"/>
      <c r="C15" s="43" t="s">
        <v>54</v>
      </c>
      <c r="D15" s="44"/>
      <c r="E15" s="45">
        <f>'Computed Results'!S39</f>
        <v>3.2830390918157071</v>
      </c>
      <c r="F15" s="19"/>
      <c r="G15" s="6"/>
      <c r="H15" s="6"/>
      <c r="I15" s="6"/>
      <c r="J15" s="6"/>
      <c r="K15" s="6"/>
      <c r="L15" s="6"/>
      <c r="M15" s="6"/>
      <c r="N15" s="6"/>
      <c r="O15" s="6"/>
    </row>
    <row r="16" spans="1:15" ht="15.75" customHeight="1" x14ac:dyDescent="0.25">
      <c r="B16" s="46"/>
      <c r="C16" s="43" t="s">
        <v>95</v>
      </c>
      <c r="D16" s="44"/>
      <c r="E16" s="45">
        <f>'Computed Results'!S52</f>
        <v>5.3027792892484102</v>
      </c>
      <c r="F16" s="19"/>
      <c r="G16" s="6"/>
      <c r="H16" s="6"/>
      <c r="I16" s="6"/>
      <c r="J16" s="6"/>
      <c r="K16" s="6"/>
      <c r="L16" s="6"/>
      <c r="M16" s="6"/>
      <c r="N16" s="6"/>
      <c r="O16" s="6"/>
    </row>
    <row r="17" spans="2:15" ht="15.75" customHeight="1" thickBot="1" x14ac:dyDescent="0.3">
      <c r="B17" s="47"/>
      <c r="C17" s="48" t="s">
        <v>80</v>
      </c>
      <c r="D17" s="49"/>
      <c r="E17" s="50">
        <f>'Computed Results'!S47</f>
        <v>1.1009874510686468</v>
      </c>
      <c r="F17" s="19"/>
      <c r="G17" s="6"/>
      <c r="H17" s="6"/>
      <c r="I17" s="6"/>
      <c r="J17" s="6"/>
      <c r="K17" s="6"/>
      <c r="L17" s="6"/>
      <c r="M17" s="6"/>
      <c r="N17" s="6"/>
      <c r="O17" s="6"/>
    </row>
    <row r="18" spans="2:15" ht="16.5" thickTop="1" thickBot="1" x14ac:dyDescent="0.3">
      <c r="B18" s="86"/>
      <c r="C18" s="86"/>
      <c r="D18" s="87"/>
      <c r="E18" s="87"/>
    </row>
    <row r="19" spans="2:15" x14ac:dyDescent="0.25">
      <c r="B19" s="7" t="s">
        <v>107</v>
      </c>
      <c r="C19" s="79" t="str">
        <f>Results1!H3</f>
        <v>[1920,1080]</v>
      </c>
      <c r="D19" s="80"/>
      <c r="E19" s="81"/>
      <c r="F19" s="20"/>
      <c r="G19" s="20"/>
      <c r="H19" s="6"/>
      <c r="I19" s="6"/>
      <c r="J19" s="6"/>
      <c r="K19" s="6"/>
      <c r="L19" s="6"/>
      <c r="M19" s="6"/>
      <c r="N19" s="6"/>
      <c r="O19" s="6"/>
    </row>
    <row r="20" spans="2:15" ht="15.75" thickBot="1" x14ac:dyDescent="0.3">
      <c r="B20" s="8" t="s">
        <v>108</v>
      </c>
      <c r="C20" s="82" t="str">
        <f>Results1!H4</f>
        <v>8/1/2014 1:55:23 PM</v>
      </c>
      <c r="D20" s="83"/>
      <c r="E20" s="84"/>
      <c r="F20" s="20"/>
      <c r="G20" s="20"/>
    </row>
    <row r="21" spans="2:15" ht="15.75" thickBot="1" x14ac:dyDescent="0.3">
      <c r="B21" s="8" t="s">
        <v>139</v>
      </c>
      <c r="C21" s="76" t="str">
        <f>TestConfig!G2</f>
        <v>AASetting="8X"</v>
      </c>
      <c r="D21" s="77"/>
      <c r="E21" s="78"/>
    </row>
    <row r="22" spans="2:15" ht="15.75" thickBot="1" x14ac:dyDescent="0.3">
      <c r="B22" s="8" t="s">
        <v>138</v>
      </c>
      <c r="C22" s="76" t="str">
        <f ca="1">SystemInformation!G4</f>
        <v xml:space="preserve"> NVIDIA Quadro K2100M </v>
      </c>
      <c r="D22" s="77"/>
      <c r="E22" s="78"/>
    </row>
    <row r="23" spans="2:15" ht="15.75" thickBot="1" x14ac:dyDescent="0.3">
      <c r="B23" s="8" t="s">
        <v>140</v>
      </c>
      <c r="C23" s="76" t="str">
        <f ca="1">SystemInformation!G7</f>
        <v xml:space="preserve"> 9.18.13.2762</v>
      </c>
      <c r="D23" s="77"/>
      <c r="E23" s="78"/>
    </row>
  </sheetData>
  <mergeCells count="8">
    <mergeCell ref="C23:E23"/>
    <mergeCell ref="C19:E19"/>
    <mergeCell ref="C20:E20"/>
    <mergeCell ref="A4:F4"/>
    <mergeCell ref="B18:C18"/>
    <mergeCell ref="D18:E18"/>
    <mergeCell ref="C21:E21"/>
    <mergeCell ref="C22:E2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Macro3">
                <anchor moveWithCells="1" sizeWithCells="1">
                  <from>
                    <xdr:col>1</xdr:col>
                    <xdr:colOff>0</xdr:colOff>
                    <xdr:row>23</xdr:row>
                    <xdr:rowOff>123825</xdr:rowOff>
                  </from>
                  <to>
                    <xdr:col>3</xdr:col>
                    <xdr:colOff>323850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Pict="0" macro="[0]!TestReset">
                <anchor moveWithCells="1" sizeWithCells="1">
                  <from>
                    <xdr:col>3</xdr:col>
                    <xdr:colOff>704850</xdr:colOff>
                    <xdr:row>23</xdr:row>
                    <xdr:rowOff>133350</xdr:rowOff>
                  </from>
                  <to>
                    <xdr:col>5</xdr:col>
                    <xdr:colOff>19050</xdr:colOff>
                    <xdr:row>25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52"/>
  <sheetViews>
    <sheetView workbookViewId="0">
      <selection activeCell="B18" sqref="A2:E49"/>
    </sheetView>
  </sheetViews>
  <sheetFormatPr defaultRowHeight="15" x14ac:dyDescent="0.25"/>
  <cols>
    <col min="1" max="1" width="8.7109375" customWidth="1"/>
    <col min="2" max="2" width="34.85546875" customWidth="1"/>
    <col min="3" max="3" width="21.7109375" customWidth="1"/>
    <col min="4" max="4" width="8" customWidth="1"/>
    <col min="5" max="5" width="12.5703125" customWidth="1"/>
    <col min="6" max="6" width="1.85546875" customWidth="1"/>
    <col min="7" max="7" width="12.85546875" customWidth="1"/>
    <col min="8" max="8" width="18.85546875" customWidth="1"/>
    <col min="9" max="9" width="30.28515625" customWidth="1"/>
    <col min="10" max="10" width="8.7109375" customWidth="1"/>
    <col min="11" max="11" width="30.5703125" customWidth="1"/>
    <col min="12" max="12" width="7.7109375" customWidth="1"/>
    <col min="13" max="14" width="12.5703125" customWidth="1"/>
  </cols>
  <sheetData>
    <row r="1" spans="1:13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</row>
    <row r="2" spans="1:13" x14ac:dyDescent="0.25">
      <c r="A2" s="63" t="s">
        <v>20</v>
      </c>
      <c r="B2" s="63" t="s">
        <v>127</v>
      </c>
      <c r="C2" s="63" t="s">
        <v>109</v>
      </c>
      <c r="D2" s="64">
        <v>59.435000000000002</v>
      </c>
      <c r="E2" s="64">
        <v>1</v>
      </c>
      <c r="F2" s="2"/>
      <c r="G2" s="9" t="s">
        <v>55</v>
      </c>
      <c r="H2" s="1"/>
      <c r="I2" s="1"/>
      <c r="J2" s="1"/>
      <c r="K2" s="1"/>
      <c r="L2" s="1"/>
    </row>
    <row r="3" spans="1:13" x14ac:dyDescent="0.25">
      <c r="A3" s="63" t="s">
        <v>126</v>
      </c>
      <c r="B3" s="63" t="s">
        <v>128</v>
      </c>
      <c r="C3" s="63" t="s">
        <v>109</v>
      </c>
      <c r="D3" s="64">
        <v>302.25900000000001</v>
      </c>
      <c r="E3" s="64">
        <v>1</v>
      </c>
      <c r="F3" s="2"/>
      <c r="G3" s="9" t="s">
        <v>56</v>
      </c>
      <c r="H3" s="1" t="s">
        <v>149</v>
      </c>
      <c r="I3" s="1"/>
      <c r="J3" s="1"/>
      <c r="K3" s="1"/>
      <c r="L3" s="1"/>
    </row>
    <row r="4" spans="1:13" x14ac:dyDescent="0.25">
      <c r="A4" s="63" t="s">
        <v>63</v>
      </c>
      <c r="B4" s="63" t="s">
        <v>64</v>
      </c>
      <c r="C4" s="63" t="s">
        <v>109</v>
      </c>
      <c r="D4" s="64">
        <v>47.246000000000002</v>
      </c>
      <c r="E4" s="64">
        <v>1</v>
      </c>
      <c r="F4" s="9"/>
      <c r="G4" s="9" t="s">
        <v>57</v>
      </c>
      <c r="H4" s="1" t="s">
        <v>150</v>
      </c>
      <c r="I4" s="1"/>
      <c r="J4" s="1"/>
      <c r="K4" s="1"/>
      <c r="L4" s="1"/>
    </row>
    <row r="5" spans="1:13" x14ac:dyDescent="0.25">
      <c r="A5" s="63" t="s">
        <v>18</v>
      </c>
      <c r="B5" s="63" t="s">
        <v>43</v>
      </c>
      <c r="C5" s="63" t="s">
        <v>109</v>
      </c>
      <c r="D5" s="64">
        <v>16.786999999999999</v>
      </c>
      <c r="E5" s="64">
        <v>1</v>
      </c>
      <c r="F5" s="1"/>
      <c r="G5" s="1"/>
      <c r="H5" s="1"/>
      <c r="I5" s="1"/>
      <c r="J5" s="1"/>
      <c r="K5" s="1"/>
      <c r="L5" s="1"/>
    </row>
    <row r="6" spans="1:13" x14ac:dyDescent="0.25">
      <c r="A6" s="63" t="s">
        <v>24</v>
      </c>
      <c r="B6" s="63" t="s">
        <v>48</v>
      </c>
      <c r="C6" s="63" t="s">
        <v>109</v>
      </c>
      <c r="D6" s="64">
        <v>56.225000000000001</v>
      </c>
      <c r="E6" s="64">
        <v>1</v>
      </c>
      <c r="F6" s="1"/>
      <c r="G6" s="1"/>
      <c r="H6" s="1"/>
      <c r="I6" s="1"/>
      <c r="J6" s="1"/>
      <c r="K6" s="1"/>
      <c r="L6" s="1"/>
    </row>
    <row r="7" spans="1:13" x14ac:dyDescent="0.25">
      <c r="A7" s="63" t="s">
        <v>25</v>
      </c>
      <c r="B7" s="63" t="s">
        <v>49</v>
      </c>
      <c r="C7" s="63" t="s">
        <v>109</v>
      </c>
      <c r="D7" s="64">
        <v>13.772</v>
      </c>
      <c r="E7" s="64">
        <v>1</v>
      </c>
      <c r="G7" s="1"/>
      <c r="H7" s="1"/>
      <c r="I7" s="1"/>
      <c r="J7" s="1"/>
      <c r="K7" s="1"/>
      <c r="L7" s="1"/>
    </row>
    <row r="8" spans="1:13" x14ac:dyDescent="0.25">
      <c r="A8" s="63" t="s">
        <v>15</v>
      </c>
      <c r="B8" s="63" t="s">
        <v>40</v>
      </c>
      <c r="C8" s="63" t="s">
        <v>109</v>
      </c>
      <c r="D8" s="64">
        <v>14.789</v>
      </c>
      <c r="E8" s="64">
        <v>1</v>
      </c>
      <c r="G8" s="1"/>
      <c r="H8" s="1"/>
      <c r="I8" s="1"/>
      <c r="J8" s="1"/>
      <c r="K8" s="1"/>
      <c r="L8" s="1"/>
    </row>
    <row r="9" spans="1:13" x14ac:dyDescent="0.25">
      <c r="A9" s="63" t="s">
        <v>14</v>
      </c>
      <c r="B9" s="63" t="s">
        <v>39</v>
      </c>
      <c r="C9" s="63" t="s">
        <v>109</v>
      </c>
      <c r="D9" s="64">
        <v>60.033999999999999</v>
      </c>
      <c r="E9" s="64">
        <v>1</v>
      </c>
      <c r="F9" s="1"/>
      <c r="G9" s="1"/>
      <c r="H9" s="1"/>
      <c r="I9" s="1"/>
      <c r="J9" s="1"/>
      <c r="K9" s="1"/>
      <c r="L9" s="1"/>
      <c r="M9" s="1"/>
    </row>
    <row r="10" spans="1:13" x14ac:dyDescent="0.25">
      <c r="A10" s="63" t="s">
        <v>17</v>
      </c>
      <c r="B10" s="63" t="s">
        <v>42</v>
      </c>
      <c r="C10" s="63" t="s">
        <v>109</v>
      </c>
      <c r="D10" s="64">
        <v>8.2609999999999992</v>
      </c>
      <c r="E10" s="64">
        <v>1</v>
      </c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63" t="s">
        <v>12</v>
      </c>
      <c r="B11" s="63" t="s">
        <v>37</v>
      </c>
      <c r="C11" s="63" t="s">
        <v>109</v>
      </c>
      <c r="D11" s="64">
        <v>59.116</v>
      </c>
      <c r="E11" s="64">
        <v>1</v>
      </c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63" t="s">
        <v>21</v>
      </c>
      <c r="B12" s="63" t="s">
        <v>45</v>
      </c>
      <c r="C12" s="63" t="s">
        <v>109</v>
      </c>
      <c r="D12" s="64">
        <v>13.202</v>
      </c>
      <c r="E12" s="64">
        <v>1</v>
      </c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63" t="s">
        <v>22</v>
      </c>
      <c r="B13" s="63" t="s">
        <v>46</v>
      </c>
      <c r="C13" s="63" t="s">
        <v>109</v>
      </c>
      <c r="D13" s="64">
        <v>21.271000000000001</v>
      </c>
      <c r="E13" s="64">
        <v>1</v>
      </c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63" t="s">
        <v>23</v>
      </c>
      <c r="B14" s="63" t="s">
        <v>47</v>
      </c>
      <c r="C14" s="63" t="s">
        <v>109</v>
      </c>
      <c r="D14" s="64">
        <v>18.126999999999999</v>
      </c>
      <c r="E14" s="64">
        <v>1</v>
      </c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63" t="s">
        <v>27</v>
      </c>
      <c r="B15" s="63" t="s">
        <v>51</v>
      </c>
      <c r="C15" s="63" t="s">
        <v>109</v>
      </c>
      <c r="D15" s="64">
        <v>61.173999999999999</v>
      </c>
      <c r="E15" s="64">
        <v>1</v>
      </c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63" t="s">
        <v>144</v>
      </c>
      <c r="B16" s="63" t="s">
        <v>125</v>
      </c>
      <c r="C16" s="63" t="s">
        <v>130</v>
      </c>
      <c r="D16" s="64">
        <v>321.98399999999998</v>
      </c>
      <c r="E16" s="64">
        <v>1</v>
      </c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63" t="s">
        <v>74</v>
      </c>
      <c r="B17" s="63" t="s">
        <v>75</v>
      </c>
      <c r="C17" s="63" t="s">
        <v>130</v>
      </c>
      <c r="D17" s="64">
        <v>24.882999999999999</v>
      </c>
      <c r="E17" s="64">
        <v>1</v>
      </c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63" t="s">
        <v>145</v>
      </c>
      <c r="B18" s="63" t="s">
        <v>52</v>
      </c>
      <c r="C18" s="63" t="s">
        <v>130</v>
      </c>
      <c r="D18" s="64">
        <v>47.555999999999997</v>
      </c>
      <c r="E18" s="64">
        <v>1</v>
      </c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63" t="s">
        <v>29</v>
      </c>
      <c r="B19" s="63" t="s">
        <v>53</v>
      </c>
      <c r="C19" s="63" t="s">
        <v>130</v>
      </c>
      <c r="D19" s="64">
        <v>9.0549999999999997</v>
      </c>
      <c r="E19" s="64">
        <v>1</v>
      </c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63" t="s">
        <v>19</v>
      </c>
      <c r="B20" s="63" t="s">
        <v>44</v>
      </c>
      <c r="C20" s="63" t="s">
        <v>130</v>
      </c>
      <c r="D20" s="64">
        <v>95.837999999999994</v>
      </c>
      <c r="E20" s="64">
        <v>1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63" t="s">
        <v>13</v>
      </c>
      <c r="B21" s="63" t="s">
        <v>38</v>
      </c>
      <c r="C21" s="63" t="s">
        <v>130</v>
      </c>
      <c r="D21" s="64">
        <v>15.816000000000001</v>
      </c>
      <c r="E21" s="64">
        <v>1</v>
      </c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63" t="s">
        <v>146</v>
      </c>
      <c r="B22" s="63" t="s">
        <v>77</v>
      </c>
      <c r="C22" s="63" t="s">
        <v>116</v>
      </c>
      <c r="D22" s="64">
        <v>186.00399999999999</v>
      </c>
      <c r="E22" s="64">
        <v>1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63" t="s">
        <v>147</v>
      </c>
      <c r="B23" s="63" t="s">
        <v>66</v>
      </c>
      <c r="C23" s="63" t="s">
        <v>118</v>
      </c>
      <c r="D23" s="64">
        <v>377.06400000000002</v>
      </c>
      <c r="E23" s="64">
        <v>1</v>
      </c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63" t="s">
        <v>5</v>
      </c>
      <c r="B24" s="63" t="s">
        <v>30</v>
      </c>
      <c r="C24" s="63" t="s">
        <v>110</v>
      </c>
      <c r="D24" s="64">
        <v>27.414000000000001</v>
      </c>
      <c r="E24" s="64">
        <v>1</v>
      </c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63" t="s">
        <v>6</v>
      </c>
      <c r="B25" s="63" t="s">
        <v>31</v>
      </c>
      <c r="C25" s="63" t="s">
        <v>110</v>
      </c>
      <c r="D25" s="64">
        <v>2.976</v>
      </c>
      <c r="E25" s="64">
        <v>1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63" t="s">
        <v>7</v>
      </c>
      <c r="B26" s="63" t="s">
        <v>32</v>
      </c>
      <c r="C26" s="63" t="s">
        <v>110</v>
      </c>
      <c r="D26" s="64">
        <v>13.249000000000001</v>
      </c>
      <c r="E26" s="64">
        <v>1</v>
      </c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63" t="s">
        <v>8</v>
      </c>
      <c r="B27" s="63" t="s">
        <v>33</v>
      </c>
      <c r="C27" s="63" t="s">
        <v>110</v>
      </c>
      <c r="D27" s="64">
        <v>8.5359999999999996</v>
      </c>
      <c r="E27" s="64">
        <v>1</v>
      </c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63" t="s">
        <v>67</v>
      </c>
      <c r="B28" s="63" t="s">
        <v>68</v>
      </c>
      <c r="C28" s="63" t="s">
        <v>110</v>
      </c>
      <c r="D28" s="64">
        <v>5.7709999999999999</v>
      </c>
      <c r="E28" s="64">
        <v>1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63" t="s">
        <v>69</v>
      </c>
      <c r="B29" s="63" t="s">
        <v>70</v>
      </c>
      <c r="C29" s="63" t="s">
        <v>110</v>
      </c>
      <c r="D29" s="64">
        <v>3.169</v>
      </c>
      <c r="E29" s="64">
        <v>1</v>
      </c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63" t="s">
        <v>71</v>
      </c>
      <c r="B30" s="63" t="s">
        <v>72</v>
      </c>
      <c r="C30" s="63" t="s">
        <v>110</v>
      </c>
      <c r="D30" s="64">
        <v>13.355</v>
      </c>
      <c r="E30" s="64">
        <v>1</v>
      </c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63" t="s">
        <v>16</v>
      </c>
      <c r="B31" s="63" t="s">
        <v>41</v>
      </c>
      <c r="C31" s="63" t="s">
        <v>110</v>
      </c>
      <c r="D31" s="64">
        <v>29.608000000000001</v>
      </c>
      <c r="E31" s="64">
        <v>1</v>
      </c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63" t="s">
        <v>9</v>
      </c>
      <c r="B32" s="63" t="s">
        <v>34</v>
      </c>
      <c r="C32" s="63" t="s">
        <v>110</v>
      </c>
      <c r="D32" s="64">
        <v>11.705</v>
      </c>
      <c r="E32" s="64">
        <v>1</v>
      </c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63" t="s">
        <v>11</v>
      </c>
      <c r="B33" s="63" t="s">
        <v>36</v>
      </c>
      <c r="C33" s="63" t="s">
        <v>110</v>
      </c>
      <c r="D33" s="64">
        <v>24.882000000000001</v>
      </c>
      <c r="E33" s="64">
        <v>1</v>
      </c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63" t="s">
        <v>10</v>
      </c>
      <c r="B34" s="63" t="s">
        <v>35</v>
      </c>
      <c r="C34" s="63" t="s">
        <v>54</v>
      </c>
      <c r="D34" s="64">
        <v>25.841000000000001</v>
      </c>
      <c r="E34" s="64">
        <v>1</v>
      </c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63" t="s">
        <v>78</v>
      </c>
      <c r="B35" s="63" t="s">
        <v>79</v>
      </c>
      <c r="C35" s="63" t="s">
        <v>54</v>
      </c>
      <c r="D35" s="64">
        <v>8.5619999999999994</v>
      </c>
      <c r="E35" s="64">
        <v>1</v>
      </c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63" t="s">
        <v>26</v>
      </c>
      <c r="B36" s="63" t="s">
        <v>50</v>
      </c>
      <c r="C36" s="63" t="s">
        <v>54</v>
      </c>
      <c r="D36" s="64">
        <v>9.8330000000000002</v>
      </c>
      <c r="E36" s="64">
        <v>1</v>
      </c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63" t="s">
        <v>81</v>
      </c>
      <c r="B37" s="63" t="s">
        <v>82</v>
      </c>
      <c r="C37" s="63" t="s">
        <v>80</v>
      </c>
      <c r="D37" s="64">
        <v>54.540999999999997</v>
      </c>
      <c r="E37" s="64">
        <v>1</v>
      </c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63" t="s">
        <v>83</v>
      </c>
      <c r="B38" s="63" t="s">
        <v>84</v>
      </c>
      <c r="C38" s="63" t="s">
        <v>80</v>
      </c>
      <c r="D38" s="64">
        <v>28.92</v>
      </c>
      <c r="E38" s="64">
        <v>1</v>
      </c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63" t="s">
        <v>85</v>
      </c>
      <c r="B39" s="63" t="s">
        <v>86</v>
      </c>
      <c r="C39" s="63" t="s">
        <v>80</v>
      </c>
      <c r="D39" s="64">
        <v>42.912999999999997</v>
      </c>
      <c r="E39" s="64">
        <v>1</v>
      </c>
      <c r="G39" s="1"/>
      <c r="H39" s="1"/>
      <c r="I39" s="1"/>
      <c r="J39" s="1"/>
      <c r="K39" s="1"/>
      <c r="L39" s="1"/>
    </row>
    <row r="40" spans="1:13" x14ac:dyDescent="0.25">
      <c r="A40" s="63" t="s">
        <v>87</v>
      </c>
      <c r="B40" s="63" t="s">
        <v>88</v>
      </c>
      <c r="C40" s="63" t="s">
        <v>80</v>
      </c>
      <c r="D40" s="64">
        <v>15.829000000000001</v>
      </c>
      <c r="E40" s="64">
        <v>1</v>
      </c>
      <c r="G40" s="1"/>
      <c r="H40" s="1"/>
      <c r="I40" s="1"/>
      <c r="J40" s="1"/>
      <c r="K40" s="1"/>
      <c r="L40" s="1"/>
    </row>
    <row r="41" spans="1:13" x14ac:dyDescent="0.25">
      <c r="A41" s="63" t="s">
        <v>89</v>
      </c>
      <c r="B41" s="63" t="s">
        <v>90</v>
      </c>
      <c r="C41" s="63" t="s">
        <v>80</v>
      </c>
      <c r="D41" s="64">
        <v>17.149999999999999</v>
      </c>
      <c r="E41" s="64">
        <v>1</v>
      </c>
      <c r="G41" s="1"/>
      <c r="H41" s="1"/>
      <c r="I41" s="1"/>
      <c r="J41" s="1"/>
      <c r="K41" s="1"/>
      <c r="L41" s="1"/>
    </row>
    <row r="42" spans="1:13" x14ac:dyDescent="0.25">
      <c r="A42" s="63" t="s">
        <v>91</v>
      </c>
      <c r="B42" s="63" t="s">
        <v>92</v>
      </c>
      <c r="C42" s="63" t="s">
        <v>80</v>
      </c>
      <c r="D42" s="64">
        <v>14.374000000000001</v>
      </c>
      <c r="E42" s="64">
        <v>1</v>
      </c>
      <c r="G42" s="1"/>
      <c r="H42" s="1"/>
      <c r="I42" s="1"/>
      <c r="J42" s="1"/>
      <c r="K42" s="1"/>
      <c r="L42" s="1"/>
    </row>
    <row r="43" spans="1:13" x14ac:dyDescent="0.25">
      <c r="A43" s="63" t="s">
        <v>93</v>
      </c>
      <c r="B43" s="63" t="s">
        <v>94</v>
      </c>
      <c r="C43" s="63" t="s">
        <v>80</v>
      </c>
      <c r="D43" s="64">
        <v>17.215</v>
      </c>
      <c r="E43" s="64">
        <v>1</v>
      </c>
      <c r="G43" s="1"/>
      <c r="H43" s="1"/>
      <c r="I43" s="1"/>
      <c r="J43" s="1"/>
      <c r="K43" s="1"/>
      <c r="L43" s="1"/>
    </row>
    <row r="44" spans="1:13" x14ac:dyDescent="0.25">
      <c r="A44" s="63" t="s">
        <v>114</v>
      </c>
      <c r="B44" s="63" t="s">
        <v>115</v>
      </c>
      <c r="C44" s="63" t="s">
        <v>80</v>
      </c>
      <c r="D44" s="64">
        <v>18.353999999999999</v>
      </c>
      <c r="E44" s="64">
        <v>1</v>
      </c>
      <c r="G44" s="1"/>
      <c r="H44" s="1"/>
      <c r="I44" s="1"/>
      <c r="J44" s="1"/>
      <c r="K44" s="1"/>
      <c r="L44" s="1"/>
    </row>
    <row r="45" spans="1:13" x14ac:dyDescent="0.25">
      <c r="A45" s="63" t="s">
        <v>148</v>
      </c>
      <c r="B45" s="63" t="s">
        <v>97</v>
      </c>
      <c r="C45" s="63" t="s">
        <v>95</v>
      </c>
      <c r="D45" s="64">
        <v>92.085999999999999</v>
      </c>
      <c r="E45" s="64">
        <v>1</v>
      </c>
      <c r="G45" s="1"/>
      <c r="H45" s="1"/>
      <c r="I45" s="1"/>
      <c r="J45" s="1"/>
      <c r="K45" s="1"/>
      <c r="L45" s="1"/>
    </row>
    <row r="46" spans="1:13" x14ac:dyDescent="0.25">
      <c r="A46" s="63" t="s">
        <v>98</v>
      </c>
      <c r="B46" s="63" t="s">
        <v>99</v>
      </c>
      <c r="C46" s="63" t="s">
        <v>95</v>
      </c>
      <c r="D46" s="64">
        <v>190.94300000000001</v>
      </c>
      <c r="E46" s="64">
        <v>1</v>
      </c>
      <c r="G46" s="1"/>
      <c r="H46" s="1"/>
      <c r="I46" s="1"/>
      <c r="J46" s="1"/>
      <c r="K46" s="1"/>
      <c r="L46" s="1"/>
    </row>
    <row r="47" spans="1:13" x14ac:dyDescent="0.25">
      <c r="A47" s="63" t="s">
        <v>100</v>
      </c>
      <c r="B47" s="63" t="s">
        <v>101</v>
      </c>
      <c r="C47" s="63" t="s">
        <v>95</v>
      </c>
      <c r="D47" s="64">
        <v>76.015000000000001</v>
      </c>
      <c r="E47" s="64">
        <v>1</v>
      </c>
      <c r="G47" s="1"/>
      <c r="H47" s="1"/>
      <c r="I47" s="1"/>
      <c r="J47" s="1"/>
      <c r="K47" s="1"/>
      <c r="L47" s="1"/>
    </row>
    <row r="48" spans="1:13" x14ac:dyDescent="0.25">
      <c r="A48" s="63" t="s">
        <v>102</v>
      </c>
      <c r="B48" s="63" t="s">
        <v>103</v>
      </c>
      <c r="C48" s="63" t="s">
        <v>95</v>
      </c>
      <c r="D48" s="64">
        <v>17.420000000000002</v>
      </c>
      <c r="E48" s="64">
        <v>1</v>
      </c>
      <c r="G48" s="1"/>
      <c r="H48" s="1"/>
      <c r="I48" s="1"/>
      <c r="J48" s="1"/>
      <c r="K48" s="1"/>
      <c r="L48" s="1"/>
    </row>
    <row r="49" spans="1:12" x14ac:dyDescent="0.25">
      <c r="A49" s="63" t="s">
        <v>104</v>
      </c>
      <c r="B49" s="63" t="s">
        <v>105</v>
      </c>
      <c r="C49" s="63" t="s">
        <v>95</v>
      </c>
      <c r="D49" s="64">
        <v>13.951000000000001</v>
      </c>
      <c r="E49" s="64">
        <v>1</v>
      </c>
      <c r="G49" s="1"/>
      <c r="H49" s="1"/>
      <c r="I49" s="1"/>
      <c r="J49" s="1"/>
      <c r="K49" s="1"/>
      <c r="L49" s="1"/>
    </row>
    <row r="50" spans="1:12" x14ac:dyDescent="0.25">
      <c r="G50" s="1"/>
      <c r="H50" s="1"/>
      <c r="I50" s="1"/>
      <c r="J50" s="1"/>
      <c r="K50" s="1"/>
      <c r="L50" s="1"/>
    </row>
    <row r="51" spans="1:12" x14ac:dyDescent="0.25">
      <c r="G51" s="1"/>
      <c r="H51" s="1"/>
      <c r="I51" s="1"/>
      <c r="J51" s="1"/>
      <c r="K51" s="1"/>
      <c r="L51" s="1"/>
    </row>
    <row r="52" spans="1:12" x14ac:dyDescent="0.25">
      <c r="G52" s="1"/>
      <c r="H52" s="1"/>
      <c r="I52" s="1"/>
      <c r="J52" s="1"/>
      <c r="K52" s="1"/>
      <c r="L52" s="1"/>
    </row>
  </sheetData>
  <pageMargins left="0.7" right="0.7" top="0.75" bottom="0.75" header="0.3" footer="0.3"/>
  <pageSetup orientation="portrait" horizontalDpi="300" verticalDpi="300"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9"/>
  <sheetViews>
    <sheetView workbookViewId="0">
      <selection activeCell="B21" sqref="A2:E49"/>
    </sheetView>
  </sheetViews>
  <sheetFormatPr defaultRowHeight="15" x14ac:dyDescent="0.25"/>
  <cols>
    <col min="1" max="1" width="8.7109375" customWidth="1"/>
    <col min="2" max="2" width="34.85546875" customWidth="1"/>
    <col min="3" max="3" width="21.7109375" customWidth="1"/>
    <col min="4" max="4" width="8" customWidth="1"/>
    <col min="5" max="5" width="12.5703125" customWidth="1"/>
    <col min="6" max="6" width="2.140625" customWidth="1"/>
    <col min="7" max="7" width="11.85546875" customWidth="1"/>
    <col min="8" max="8" width="18.8554687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3" t="s">
        <v>4</v>
      </c>
    </row>
    <row r="2" spans="1:8" x14ac:dyDescent="0.25">
      <c r="A2" s="65" t="s">
        <v>20</v>
      </c>
      <c r="B2" s="65" t="s">
        <v>127</v>
      </c>
      <c r="C2" s="65" t="s">
        <v>109</v>
      </c>
      <c r="D2" s="70">
        <v>68.06</v>
      </c>
      <c r="E2" s="66">
        <v>1</v>
      </c>
      <c r="G2" s="2" t="s">
        <v>55</v>
      </c>
      <c r="H2" s="1"/>
    </row>
    <row r="3" spans="1:8" x14ac:dyDescent="0.25">
      <c r="A3" s="65" t="s">
        <v>126</v>
      </c>
      <c r="B3" s="65" t="s">
        <v>128</v>
      </c>
      <c r="C3" s="65" t="s">
        <v>109</v>
      </c>
      <c r="D3" s="70">
        <v>335.12900000000002</v>
      </c>
      <c r="E3" s="66">
        <v>1</v>
      </c>
      <c r="G3" s="2" t="s">
        <v>56</v>
      </c>
      <c r="H3" s="1" t="s">
        <v>149</v>
      </c>
    </row>
    <row r="4" spans="1:8" x14ac:dyDescent="0.25">
      <c r="A4" s="65" t="s">
        <v>63</v>
      </c>
      <c r="B4" s="65" t="s">
        <v>64</v>
      </c>
      <c r="C4" s="65" t="s">
        <v>109</v>
      </c>
      <c r="D4" s="70">
        <v>50.621000000000002</v>
      </c>
      <c r="E4" s="66">
        <v>1</v>
      </c>
      <c r="G4" s="2" t="s">
        <v>57</v>
      </c>
      <c r="H4" s="1" t="s">
        <v>151</v>
      </c>
    </row>
    <row r="5" spans="1:8" x14ac:dyDescent="0.25">
      <c r="A5" s="65" t="s">
        <v>18</v>
      </c>
      <c r="B5" s="65" t="s">
        <v>43</v>
      </c>
      <c r="C5" s="65" t="s">
        <v>109</v>
      </c>
      <c r="D5" s="70">
        <v>17.696000000000002</v>
      </c>
      <c r="E5" s="66">
        <v>1</v>
      </c>
    </row>
    <row r="6" spans="1:8" x14ac:dyDescent="0.25">
      <c r="A6" s="65" t="s">
        <v>24</v>
      </c>
      <c r="B6" s="65" t="s">
        <v>48</v>
      </c>
      <c r="C6" s="65" t="s">
        <v>109</v>
      </c>
      <c r="D6" s="70">
        <v>56.871000000000002</v>
      </c>
      <c r="E6" s="66">
        <v>1</v>
      </c>
    </row>
    <row r="7" spans="1:8" x14ac:dyDescent="0.25">
      <c r="A7" s="65" t="s">
        <v>25</v>
      </c>
      <c r="B7" s="65" t="s">
        <v>49</v>
      </c>
      <c r="C7" s="65" t="s">
        <v>109</v>
      </c>
      <c r="D7" s="70">
        <v>13.807</v>
      </c>
      <c r="E7" s="66">
        <v>1</v>
      </c>
    </row>
    <row r="8" spans="1:8" x14ac:dyDescent="0.25">
      <c r="A8" s="65" t="s">
        <v>15</v>
      </c>
      <c r="B8" s="65" t="s">
        <v>40</v>
      </c>
      <c r="C8" s="65" t="s">
        <v>109</v>
      </c>
      <c r="D8" s="70">
        <v>15.41</v>
      </c>
      <c r="E8" s="66">
        <v>1</v>
      </c>
    </row>
    <row r="9" spans="1:8" x14ac:dyDescent="0.25">
      <c r="A9" s="65" t="s">
        <v>14</v>
      </c>
      <c r="B9" s="65" t="s">
        <v>39</v>
      </c>
      <c r="C9" s="65" t="s">
        <v>109</v>
      </c>
      <c r="D9" s="70">
        <v>61.555</v>
      </c>
      <c r="E9" s="66">
        <v>1</v>
      </c>
    </row>
    <row r="10" spans="1:8" x14ac:dyDescent="0.25">
      <c r="A10" s="65" t="s">
        <v>17</v>
      </c>
      <c r="B10" s="65" t="s">
        <v>42</v>
      </c>
      <c r="C10" s="65" t="s">
        <v>109</v>
      </c>
      <c r="D10" s="70">
        <v>9.8450000000000006</v>
      </c>
      <c r="E10" s="66">
        <v>1</v>
      </c>
    </row>
    <row r="11" spans="1:8" x14ac:dyDescent="0.25">
      <c r="A11" s="65" t="s">
        <v>12</v>
      </c>
      <c r="B11" s="65" t="s">
        <v>37</v>
      </c>
      <c r="C11" s="65" t="s">
        <v>109</v>
      </c>
      <c r="D11" s="70">
        <v>54.578000000000003</v>
      </c>
      <c r="E11" s="66">
        <v>1</v>
      </c>
    </row>
    <row r="12" spans="1:8" x14ac:dyDescent="0.25">
      <c r="A12" s="65" t="s">
        <v>21</v>
      </c>
      <c r="B12" s="65" t="s">
        <v>45</v>
      </c>
      <c r="C12" s="65" t="s">
        <v>109</v>
      </c>
      <c r="D12" s="70">
        <v>13.159000000000001</v>
      </c>
      <c r="E12" s="66">
        <v>1</v>
      </c>
    </row>
    <row r="13" spans="1:8" x14ac:dyDescent="0.25">
      <c r="A13" s="65" t="s">
        <v>22</v>
      </c>
      <c r="B13" s="65" t="s">
        <v>46</v>
      </c>
      <c r="C13" s="65" t="s">
        <v>109</v>
      </c>
      <c r="D13" s="70">
        <v>21.774999999999999</v>
      </c>
      <c r="E13" s="66">
        <v>1</v>
      </c>
    </row>
    <row r="14" spans="1:8" x14ac:dyDescent="0.25">
      <c r="A14" s="65" t="s">
        <v>23</v>
      </c>
      <c r="B14" s="65" t="s">
        <v>47</v>
      </c>
      <c r="C14" s="65" t="s">
        <v>109</v>
      </c>
      <c r="D14" s="70">
        <v>18.823</v>
      </c>
      <c r="E14" s="66">
        <v>1</v>
      </c>
    </row>
    <row r="15" spans="1:8" x14ac:dyDescent="0.25">
      <c r="A15" s="65" t="s">
        <v>27</v>
      </c>
      <c r="B15" s="65" t="s">
        <v>51</v>
      </c>
      <c r="C15" s="65" t="s">
        <v>109</v>
      </c>
      <c r="D15" s="70">
        <v>75.599999999999994</v>
      </c>
      <c r="E15" s="66">
        <v>1</v>
      </c>
    </row>
    <row r="16" spans="1:8" x14ac:dyDescent="0.25">
      <c r="A16" s="65" t="s">
        <v>144</v>
      </c>
      <c r="B16" s="65" t="s">
        <v>125</v>
      </c>
      <c r="C16" s="65" t="s">
        <v>130</v>
      </c>
      <c r="D16" s="70">
        <v>329.375</v>
      </c>
      <c r="E16" s="66">
        <v>1</v>
      </c>
    </row>
    <row r="17" spans="1:5" x14ac:dyDescent="0.25">
      <c r="A17" s="65" t="s">
        <v>74</v>
      </c>
      <c r="B17" s="65" t="s">
        <v>75</v>
      </c>
      <c r="C17" s="65" t="s">
        <v>130</v>
      </c>
      <c r="D17" s="70">
        <v>24.94</v>
      </c>
      <c r="E17" s="66">
        <v>1</v>
      </c>
    </row>
    <row r="18" spans="1:5" x14ac:dyDescent="0.25">
      <c r="A18" s="65" t="s">
        <v>145</v>
      </c>
      <c r="B18" s="65" t="s">
        <v>52</v>
      </c>
      <c r="C18" s="65" t="s">
        <v>130</v>
      </c>
      <c r="D18" s="70">
        <v>50.701999999999998</v>
      </c>
      <c r="E18" s="66">
        <v>1</v>
      </c>
    </row>
    <row r="19" spans="1:5" x14ac:dyDescent="0.25">
      <c r="A19" s="65" t="s">
        <v>29</v>
      </c>
      <c r="B19" s="65" t="s">
        <v>53</v>
      </c>
      <c r="C19" s="65" t="s">
        <v>130</v>
      </c>
      <c r="D19" s="70">
        <v>8.9710000000000001</v>
      </c>
      <c r="E19" s="66">
        <v>1</v>
      </c>
    </row>
    <row r="20" spans="1:5" x14ac:dyDescent="0.25">
      <c r="A20" s="65" t="s">
        <v>19</v>
      </c>
      <c r="B20" s="65" t="s">
        <v>44</v>
      </c>
      <c r="C20" s="65" t="s">
        <v>130</v>
      </c>
      <c r="D20" s="70">
        <v>99.546000000000006</v>
      </c>
      <c r="E20" s="66">
        <v>1</v>
      </c>
    </row>
    <row r="21" spans="1:5" x14ac:dyDescent="0.25">
      <c r="A21" s="65" t="s">
        <v>13</v>
      </c>
      <c r="B21" s="65" t="s">
        <v>38</v>
      </c>
      <c r="C21" s="65" t="s">
        <v>130</v>
      </c>
      <c r="D21" s="70">
        <v>15.62</v>
      </c>
      <c r="E21" s="66">
        <v>1</v>
      </c>
    </row>
    <row r="22" spans="1:5" x14ac:dyDescent="0.25">
      <c r="A22" s="65" t="s">
        <v>146</v>
      </c>
      <c r="B22" s="65" t="s">
        <v>77</v>
      </c>
      <c r="C22" s="65" t="s">
        <v>116</v>
      </c>
      <c r="D22" s="70">
        <v>185.91900000000001</v>
      </c>
      <c r="E22" s="66">
        <v>1</v>
      </c>
    </row>
    <row r="23" spans="1:5" x14ac:dyDescent="0.25">
      <c r="A23" s="65" t="s">
        <v>147</v>
      </c>
      <c r="B23" s="65" t="s">
        <v>66</v>
      </c>
      <c r="C23" s="65" t="s">
        <v>118</v>
      </c>
      <c r="D23" s="70">
        <v>389.512</v>
      </c>
      <c r="E23" s="66">
        <v>1</v>
      </c>
    </row>
    <row r="24" spans="1:5" x14ac:dyDescent="0.25">
      <c r="A24" s="65" t="s">
        <v>5</v>
      </c>
      <c r="B24" s="65" t="s">
        <v>30</v>
      </c>
      <c r="C24" s="65" t="s">
        <v>110</v>
      </c>
      <c r="D24" s="70">
        <v>31.091999999999999</v>
      </c>
      <c r="E24" s="66">
        <v>1</v>
      </c>
    </row>
    <row r="25" spans="1:5" x14ac:dyDescent="0.25">
      <c r="A25" s="65" t="s">
        <v>6</v>
      </c>
      <c r="B25" s="65" t="s">
        <v>31</v>
      </c>
      <c r="C25" s="65" t="s">
        <v>110</v>
      </c>
      <c r="D25" s="70">
        <v>3.1680000000000001</v>
      </c>
      <c r="E25" s="66">
        <v>1</v>
      </c>
    </row>
    <row r="26" spans="1:5" x14ac:dyDescent="0.25">
      <c r="A26" s="65" t="s">
        <v>7</v>
      </c>
      <c r="B26" s="65" t="s">
        <v>32</v>
      </c>
      <c r="C26" s="65" t="s">
        <v>110</v>
      </c>
      <c r="D26" s="70">
        <v>13.554</v>
      </c>
      <c r="E26" s="66">
        <v>1</v>
      </c>
    </row>
    <row r="27" spans="1:5" x14ac:dyDescent="0.25">
      <c r="A27" s="65" t="s">
        <v>8</v>
      </c>
      <c r="B27" s="65" t="s">
        <v>33</v>
      </c>
      <c r="C27" s="65" t="s">
        <v>110</v>
      </c>
      <c r="D27" s="70">
        <v>9.17</v>
      </c>
      <c r="E27" s="66">
        <v>1</v>
      </c>
    </row>
    <row r="28" spans="1:5" x14ac:dyDescent="0.25">
      <c r="A28" s="65" t="s">
        <v>67</v>
      </c>
      <c r="B28" s="65" t="s">
        <v>68</v>
      </c>
      <c r="C28" s="65" t="s">
        <v>110</v>
      </c>
      <c r="D28" s="70">
        <v>5.82</v>
      </c>
      <c r="E28" s="66">
        <v>1</v>
      </c>
    </row>
    <row r="29" spans="1:5" x14ac:dyDescent="0.25">
      <c r="A29" s="65" t="s">
        <v>69</v>
      </c>
      <c r="B29" s="65" t="s">
        <v>70</v>
      </c>
      <c r="C29" s="65" t="s">
        <v>110</v>
      </c>
      <c r="D29" s="70">
        <v>3.17</v>
      </c>
      <c r="E29" s="66">
        <v>1</v>
      </c>
    </row>
    <row r="30" spans="1:5" x14ac:dyDescent="0.25">
      <c r="A30" s="65" t="s">
        <v>71</v>
      </c>
      <c r="B30" s="65" t="s">
        <v>72</v>
      </c>
      <c r="C30" s="65" t="s">
        <v>110</v>
      </c>
      <c r="D30" s="70">
        <v>13.456</v>
      </c>
      <c r="E30" s="66">
        <v>1</v>
      </c>
    </row>
    <row r="31" spans="1:5" x14ac:dyDescent="0.25">
      <c r="A31" s="65" t="s">
        <v>16</v>
      </c>
      <c r="B31" s="65" t="s">
        <v>41</v>
      </c>
      <c r="C31" s="65" t="s">
        <v>110</v>
      </c>
      <c r="D31" s="70">
        <v>30.209</v>
      </c>
      <c r="E31" s="66">
        <v>1</v>
      </c>
    </row>
    <row r="32" spans="1:5" x14ac:dyDescent="0.25">
      <c r="A32" s="65" t="s">
        <v>9</v>
      </c>
      <c r="B32" s="65" t="s">
        <v>34</v>
      </c>
      <c r="C32" s="65" t="s">
        <v>110</v>
      </c>
      <c r="D32" s="70">
        <v>12.47</v>
      </c>
      <c r="E32" s="66">
        <v>1</v>
      </c>
    </row>
    <row r="33" spans="1:5" x14ac:dyDescent="0.25">
      <c r="A33" s="65" t="s">
        <v>11</v>
      </c>
      <c r="B33" s="65" t="s">
        <v>36</v>
      </c>
      <c r="C33" s="65" t="s">
        <v>110</v>
      </c>
      <c r="D33" s="70">
        <v>23.645</v>
      </c>
      <c r="E33" s="66">
        <v>1</v>
      </c>
    </row>
    <row r="34" spans="1:5" x14ac:dyDescent="0.25">
      <c r="A34" s="65" t="s">
        <v>10</v>
      </c>
      <c r="B34" s="65" t="s">
        <v>35</v>
      </c>
      <c r="C34" s="65" t="s">
        <v>54</v>
      </c>
      <c r="D34" s="70">
        <v>25.797000000000001</v>
      </c>
      <c r="E34" s="66">
        <v>1</v>
      </c>
    </row>
    <row r="35" spans="1:5" x14ac:dyDescent="0.25">
      <c r="A35" s="65" t="s">
        <v>78</v>
      </c>
      <c r="B35" s="65" t="s">
        <v>79</v>
      </c>
      <c r="C35" s="65" t="s">
        <v>54</v>
      </c>
      <c r="D35" s="70">
        <v>8.6050000000000004</v>
      </c>
      <c r="E35" s="66">
        <v>1</v>
      </c>
    </row>
    <row r="36" spans="1:5" x14ac:dyDescent="0.25">
      <c r="A36" s="65" t="s">
        <v>26</v>
      </c>
      <c r="B36" s="65" t="s">
        <v>50</v>
      </c>
      <c r="C36" s="65" t="s">
        <v>54</v>
      </c>
      <c r="D36" s="70">
        <v>9.8879999999999999</v>
      </c>
      <c r="E36" s="66">
        <v>1</v>
      </c>
    </row>
    <row r="37" spans="1:5" x14ac:dyDescent="0.25">
      <c r="A37" s="65" t="s">
        <v>81</v>
      </c>
      <c r="B37" s="65" t="s">
        <v>82</v>
      </c>
      <c r="C37" s="65" t="s">
        <v>80</v>
      </c>
      <c r="D37" s="70">
        <v>47.616999999999997</v>
      </c>
      <c r="E37" s="66">
        <v>1</v>
      </c>
    </row>
    <row r="38" spans="1:5" x14ac:dyDescent="0.25">
      <c r="A38" s="65" t="s">
        <v>83</v>
      </c>
      <c r="B38" s="65" t="s">
        <v>84</v>
      </c>
      <c r="C38" s="65" t="s">
        <v>80</v>
      </c>
      <c r="D38" s="70">
        <v>26.984000000000002</v>
      </c>
      <c r="E38" s="66">
        <v>1</v>
      </c>
    </row>
    <row r="39" spans="1:5" x14ac:dyDescent="0.25">
      <c r="A39" s="65" t="s">
        <v>85</v>
      </c>
      <c r="B39" s="65" t="s">
        <v>86</v>
      </c>
      <c r="C39" s="65" t="s">
        <v>80</v>
      </c>
      <c r="D39" s="70">
        <v>41.28</v>
      </c>
      <c r="E39" s="66">
        <v>1</v>
      </c>
    </row>
    <row r="40" spans="1:5" x14ac:dyDescent="0.25">
      <c r="A40" s="65" t="s">
        <v>87</v>
      </c>
      <c r="B40" s="65" t="s">
        <v>88</v>
      </c>
      <c r="C40" s="65" t="s">
        <v>80</v>
      </c>
      <c r="D40" s="70">
        <v>17.849</v>
      </c>
      <c r="E40" s="66">
        <v>1</v>
      </c>
    </row>
    <row r="41" spans="1:5" x14ac:dyDescent="0.25">
      <c r="A41" s="65" t="s">
        <v>89</v>
      </c>
      <c r="B41" s="65" t="s">
        <v>90</v>
      </c>
      <c r="C41" s="65" t="s">
        <v>80</v>
      </c>
      <c r="D41" s="70">
        <v>18.318999999999999</v>
      </c>
      <c r="E41" s="66">
        <v>1</v>
      </c>
    </row>
    <row r="42" spans="1:5" x14ac:dyDescent="0.25">
      <c r="A42" s="65" t="s">
        <v>91</v>
      </c>
      <c r="B42" s="65" t="s">
        <v>92</v>
      </c>
      <c r="C42" s="65" t="s">
        <v>80</v>
      </c>
      <c r="D42" s="70">
        <v>13.785</v>
      </c>
      <c r="E42" s="66">
        <v>1</v>
      </c>
    </row>
    <row r="43" spans="1:5" x14ac:dyDescent="0.25">
      <c r="A43" s="65" t="s">
        <v>93</v>
      </c>
      <c r="B43" s="65" t="s">
        <v>94</v>
      </c>
      <c r="C43" s="65" t="s">
        <v>80</v>
      </c>
      <c r="D43" s="70">
        <v>18.132999999999999</v>
      </c>
      <c r="E43" s="66">
        <v>1</v>
      </c>
    </row>
    <row r="44" spans="1:5" x14ac:dyDescent="0.25">
      <c r="A44" s="65" t="s">
        <v>114</v>
      </c>
      <c r="B44" s="65" t="s">
        <v>115</v>
      </c>
      <c r="C44" s="65" t="s">
        <v>80</v>
      </c>
      <c r="D44" s="70">
        <v>18.675999999999998</v>
      </c>
      <c r="E44" s="66">
        <v>1</v>
      </c>
    </row>
    <row r="45" spans="1:5" x14ac:dyDescent="0.25">
      <c r="A45" s="65" t="s">
        <v>148</v>
      </c>
      <c r="B45" s="65" t="s">
        <v>97</v>
      </c>
      <c r="C45" s="65" t="s">
        <v>95</v>
      </c>
      <c r="D45" s="70">
        <v>92.63</v>
      </c>
      <c r="E45" s="66">
        <v>1</v>
      </c>
    </row>
    <row r="46" spans="1:5" x14ac:dyDescent="0.25">
      <c r="A46" s="65" t="s">
        <v>98</v>
      </c>
      <c r="B46" s="65" t="s">
        <v>99</v>
      </c>
      <c r="C46" s="65" t="s">
        <v>95</v>
      </c>
      <c r="D46" s="70">
        <v>191.065</v>
      </c>
      <c r="E46" s="66">
        <v>1</v>
      </c>
    </row>
    <row r="47" spans="1:5" x14ac:dyDescent="0.25">
      <c r="A47" s="65" t="s">
        <v>100</v>
      </c>
      <c r="B47" s="65" t="s">
        <v>101</v>
      </c>
      <c r="C47" s="65" t="s">
        <v>95</v>
      </c>
      <c r="D47" s="70">
        <v>75.936999999999998</v>
      </c>
      <c r="E47" s="66">
        <v>1</v>
      </c>
    </row>
    <row r="48" spans="1:5" x14ac:dyDescent="0.25">
      <c r="A48" s="65" t="s">
        <v>102</v>
      </c>
      <c r="B48" s="65" t="s">
        <v>103</v>
      </c>
      <c r="C48" s="65" t="s">
        <v>95</v>
      </c>
      <c r="D48" s="70">
        <v>17.59</v>
      </c>
      <c r="E48" s="66">
        <v>1</v>
      </c>
    </row>
    <row r="49" spans="1:5" x14ac:dyDescent="0.25">
      <c r="A49" s="65" t="s">
        <v>104</v>
      </c>
      <c r="B49" s="65" t="s">
        <v>105</v>
      </c>
      <c r="C49" s="65" t="s">
        <v>95</v>
      </c>
      <c r="D49" s="70">
        <v>13.9</v>
      </c>
      <c r="E49" s="66">
        <v>1</v>
      </c>
    </row>
  </sheetData>
  <pageMargins left="0.7" right="0.7" top="0.75" bottom="0.75" header="0.3" footer="0.3"/>
  <pageSetup orientation="portrait" horizontalDpi="300" verticalDpi="300"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9"/>
  <sheetViews>
    <sheetView workbookViewId="0">
      <selection activeCell="B16" sqref="A2:E49"/>
    </sheetView>
  </sheetViews>
  <sheetFormatPr defaultRowHeight="15" x14ac:dyDescent="0.25"/>
  <cols>
    <col min="1" max="1" width="8.7109375" customWidth="1"/>
    <col min="2" max="2" width="34.85546875" customWidth="1"/>
    <col min="3" max="3" width="21.7109375" customWidth="1"/>
    <col min="4" max="4" width="8" customWidth="1"/>
    <col min="5" max="5" width="12.5703125" customWidth="1"/>
    <col min="6" max="6" width="2.5703125" customWidth="1"/>
    <col min="7" max="7" width="11.42578125" customWidth="1"/>
    <col min="8" max="8" width="18.8554687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</row>
    <row r="2" spans="1:8" x14ac:dyDescent="0.25">
      <c r="A2" s="67" t="s">
        <v>20</v>
      </c>
      <c r="B2" s="67" t="s">
        <v>127</v>
      </c>
      <c r="C2" s="67" t="s">
        <v>109</v>
      </c>
      <c r="D2" s="70">
        <v>50.613999999999997</v>
      </c>
      <c r="E2" s="68">
        <v>1</v>
      </c>
      <c r="F2" s="1"/>
      <c r="G2" s="2" t="s">
        <v>55</v>
      </c>
      <c r="H2" s="1"/>
    </row>
    <row r="3" spans="1:8" x14ac:dyDescent="0.25">
      <c r="A3" s="67" t="s">
        <v>126</v>
      </c>
      <c r="B3" s="67" t="s">
        <v>128</v>
      </c>
      <c r="C3" s="67" t="s">
        <v>109</v>
      </c>
      <c r="D3" s="70">
        <v>314.24</v>
      </c>
      <c r="E3" s="68">
        <v>1</v>
      </c>
      <c r="F3" s="1"/>
      <c r="G3" s="2" t="s">
        <v>56</v>
      </c>
      <c r="H3" s="1" t="s">
        <v>149</v>
      </c>
    </row>
    <row r="4" spans="1:8" x14ac:dyDescent="0.25">
      <c r="A4" s="67" t="s">
        <v>63</v>
      </c>
      <c r="B4" s="67" t="s">
        <v>64</v>
      </c>
      <c r="C4" s="67" t="s">
        <v>109</v>
      </c>
      <c r="D4" s="70">
        <v>46.347999999999999</v>
      </c>
      <c r="E4" s="68">
        <v>1</v>
      </c>
      <c r="F4" s="1"/>
      <c r="G4" s="2" t="s">
        <v>57</v>
      </c>
      <c r="H4" s="1" t="s">
        <v>152</v>
      </c>
    </row>
    <row r="5" spans="1:8" x14ac:dyDescent="0.25">
      <c r="A5" s="67" t="s">
        <v>18</v>
      </c>
      <c r="B5" s="67" t="s">
        <v>43</v>
      </c>
      <c r="C5" s="67" t="s">
        <v>109</v>
      </c>
      <c r="D5" s="70">
        <v>16.619</v>
      </c>
      <c r="E5" s="68">
        <v>1</v>
      </c>
    </row>
    <row r="6" spans="1:8" x14ac:dyDescent="0.25">
      <c r="A6" s="67" t="s">
        <v>24</v>
      </c>
      <c r="B6" s="67" t="s">
        <v>48</v>
      </c>
      <c r="C6" s="67" t="s">
        <v>109</v>
      </c>
      <c r="D6" s="70">
        <v>56.557000000000002</v>
      </c>
      <c r="E6" s="68">
        <v>1</v>
      </c>
    </row>
    <row r="7" spans="1:8" x14ac:dyDescent="0.25">
      <c r="A7" s="67" t="s">
        <v>25</v>
      </c>
      <c r="B7" s="67" t="s">
        <v>49</v>
      </c>
      <c r="C7" s="67" t="s">
        <v>109</v>
      </c>
      <c r="D7" s="70">
        <v>13.837</v>
      </c>
      <c r="E7" s="68">
        <v>1</v>
      </c>
    </row>
    <row r="8" spans="1:8" x14ac:dyDescent="0.25">
      <c r="A8" s="67" t="s">
        <v>15</v>
      </c>
      <c r="B8" s="67" t="s">
        <v>40</v>
      </c>
      <c r="C8" s="67" t="s">
        <v>109</v>
      </c>
      <c r="D8" s="70">
        <v>15.026999999999999</v>
      </c>
      <c r="E8" s="68">
        <v>1</v>
      </c>
    </row>
    <row r="9" spans="1:8" x14ac:dyDescent="0.25">
      <c r="A9" s="67" t="s">
        <v>14</v>
      </c>
      <c r="B9" s="67" t="s">
        <v>39</v>
      </c>
      <c r="C9" s="67" t="s">
        <v>109</v>
      </c>
      <c r="D9" s="70">
        <v>59.28</v>
      </c>
      <c r="E9" s="68">
        <v>1</v>
      </c>
    </row>
    <row r="10" spans="1:8" x14ac:dyDescent="0.25">
      <c r="A10" s="67" t="s">
        <v>17</v>
      </c>
      <c r="B10" s="67" t="s">
        <v>42</v>
      </c>
      <c r="C10" s="67" t="s">
        <v>109</v>
      </c>
      <c r="D10" s="70">
        <v>8.2219999999999995</v>
      </c>
      <c r="E10" s="68">
        <v>1</v>
      </c>
    </row>
    <row r="11" spans="1:8" x14ac:dyDescent="0.25">
      <c r="A11" s="67" t="s">
        <v>12</v>
      </c>
      <c r="B11" s="67" t="s">
        <v>37</v>
      </c>
      <c r="C11" s="67" t="s">
        <v>109</v>
      </c>
      <c r="D11" s="70">
        <v>57.463000000000001</v>
      </c>
      <c r="E11" s="68">
        <v>1</v>
      </c>
    </row>
    <row r="12" spans="1:8" x14ac:dyDescent="0.25">
      <c r="A12" s="67" t="s">
        <v>21</v>
      </c>
      <c r="B12" s="67" t="s">
        <v>45</v>
      </c>
      <c r="C12" s="67" t="s">
        <v>109</v>
      </c>
      <c r="D12" s="70">
        <v>13.212999999999999</v>
      </c>
      <c r="E12" s="68">
        <v>1</v>
      </c>
    </row>
    <row r="13" spans="1:8" x14ac:dyDescent="0.25">
      <c r="A13" s="67" t="s">
        <v>22</v>
      </c>
      <c r="B13" s="67" t="s">
        <v>46</v>
      </c>
      <c r="C13" s="67" t="s">
        <v>109</v>
      </c>
      <c r="D13" s="70">
        <v>21.353000000000002</v>
      </c>
      <c r="E13" s="68">
        <v>1</v>
      </c>
    </row>
    <row r="14" spans="1:8" x14ac:dyDescent="0.25">
      <c r="A14" s="67" t="s">
        <v>23</v>
      </c>
      <c r="B14" s="67" t="s">
        <v>47</v>
      </c>
      <c r="C14" s="67" t="s">
        <v>109</v>
      </c>
      <c r="D14" s="70">
        <v>18.416</v>
      </c>
      <c r="E14" s="68">
        <v>1</v>
      </c>
    </row>
    <row r="15" spans="1:8" x14ac:dyDescent="0.25">
      <c r="A15" s="67" t="s">
        <v>27</v>
      </c>
      <c r="B15" s="67" t="s">
        <v>51</v>
      </c>
      <c r="C15" s="67" t="s">
        <v>109</v>
      </c>
      <c r="D15" s="70">
        <v>71.897999999999996</v>
      </c>
      <c r="E15" s="68">
        <v>1</v>
      </c>
    </row>
    <row r="16" spans="1:8" x14ac:dyDescent="0.25">
      <c r="A16" s="67" t="s">
        <v>144</v>
      </c>
      <c r="B16" s="67" t="s">
        <v>125</v>
      </c>
      <c r="C16" s="67" t="s">
        <v>130</v>
      </c>
      <c r="D16" s="70">
        <v>324.911</v>
      </c>
      <c r="E16" s="68">
        <v>1</v>
      </c>
    </row>
    <row r="17" spans="1:5" x14ac:dyDescent="0.25">
      <c r="A17" s="67" t="s">
        <v>74</v>
      </c>
      <c r="B17" s="67" t="s">
        <v>75</v>
      </c>
      <c r="C17" s="67" t="s">
        <v>130</v>
      </c>
      <c r="D17" s="70">
        <v>24.872</v>
      </c>
      <c r="E17" s="68">
        <v>1</v>
      </c>
    </row>
    <row r="18" spans="1:5" x14ac:dyDescent="0.25">
      <c r="A18" s="67" t="s">
        <v>145</v>
      </c>
      <c r="B18" s="67" t="s">
        <v>52</v>
      </c>
      <c r="C18" s="67" t="s">
        <v>130</v>
      </c>
      <c r="D18" s="70">
        <v>48.203000000000003</v>
      </c>
      <c r="E18" s="68">
        <v>1</v>
      </c>
    </row>
    <row r="19" spans="1:5" x14ac:dyDescent="0.25">
      <c r="A19" s="67" t="s">
        <v>29</v>
      </c>
      <c r="B19" s="67" t="s">
        <v>53</v>
      </c>
      <c r="C19" s="67" t="s">
        <v>130</v>
      </c>
      <c r="D19" s="70">
        <v>9.9979999999999993</v>
      </c>
      <c r="E19" s="68">
        <v>1</v>
      </c>
    </row>
    <row r="20" spans="1:5" x14ac:dyDescent="0.25">
      <c r="A20" s="67" t="s">
        <v>19</v>
      </c>
      <c r="B20" s="67" t="s">
        <v>44</v>
      </c>
      <c r="C20" s="67" t="s">
        <v>130</v>
      </c>
      <c r="D20" s="70">
        <v>94.156999999999996</v>
      </c>
      <c r="E20" s="68">
        <v>1</v>
      </c>
    </row>
    <row r="21" spans="1:5" x14ac:dyDescent="0.25">
      <c r="A21" s="67" t="s">
        <v>13</v>
      </c>
      <c r="B21" s="67" t="s">
        <v>38</v>
      </c>
      <c r="C21" s="67" t="s">
        <v>130</v>
      </c>
      <c r="D21" s="70">
        <v>15.605</v>
      </c>
      <c r="E21" s="68">
        <v>1</v>
      </c>
    </row>
    <row r="22" spans="1:5" x14ac:dyDescent="0.25">
      <c r="A22" s="67" t="s">
        <v>146</v>
      </c>
      <c r="B22" s="67" t="s">
        <v>77</v>
      </c>
      <c r="C22" s="67" t="s">
        <v>116</v>
      </c>
      <c r="D22" s="70">
        <v>184.435</v>
      </c>
      <c r="E22" s="68">
        <v>1</v>
      </c>
    </row>
    <row r="23" spans="1:5" x14ac:dyDescent="0.25">
      <c r="A23" s="67" t="s">
        <v>147</v>
      </c>
      <c r="B23" s="67" t="s">
        <v>66</v>
      </c>
      <c r="C23" s="67" t="s">
        <v>118</v>
      </c>
      <c r="D23" s="70">
        <v>375.75900000000001</v>
      </c>
      <c r="E23" s="68">
        <v>1</v>
      </c>
    </row>
    <row r="24" spans="1:5" x14ac:dyDescent="0.25">
      <c r="A24" s="67" t="s">
        <v>5</v>
      </c>
      <c r="B24" s="67" t="s">
        <v>30</v>
      </c>
      <c r="C24" s="67" t="s">
        <v>110</v>
      </c>
      <c r="D24" s="70">
        <v>28.585000000000001</v>
      </c>
      <c r="E24" s="68">
        <v>1</v>
      </c>
    </row>
    <row r="25" spans="1:5" x14ac:dyDescent="0.25">
      <c r="A25" s="67" t="s">
        <v>6</v>
      </c>
      <c r="B25" s="67" t="s">
        <v>31</v>
      </c>
      <c r="C25" s="67" t="s">
        <v>110</v>
      </c>
      <c r="D25" s="70">
        <v>2.972</v>
      </c>
      <c r="E25" s="68">
        <v>1</v>
      </c>
    </row>
    <row r="26" spans="1:5" x14ac:dyDescent="0.25">
      <c r="A26" s="67" t="s">
        <v>7</v>
      </c>
      <c r="B26" s="67" t="s">
        <v>32</v>
      </c>
      <c r="C26" s="67" t="s">
        <v>110</v>
      </c>
      <c r="D26" s="70">
        <v>13.31</v>
      </c>
      <c r="E26" s="68">
        <v>1</v>
      </c>
    </row>
    <row r="27" spans="1:5" x14ac:dyDescent="0.25">
      <c r="A27" s="67" t="s">
        <v>8</v>
      </c>
      <c r="B27" s="67" t="s">
        <v>33</v>
      </c>
      <c r="C27" s="67" t="s">
        <v>110</v>
      </c>
      <c r="D27" s="70">
        <v>8.5370000000000008</v>
      </c>
      <c r="E27" s="68">
        <v>1</v>
      </c>
    </row>
    <row r="28" spans="1:5" x14ac:dyDescent="0.25">
      <c r="A28" s="67" t="s">
        <v>67</v>
      </c>
      <c r="B28" s="67" t="s">
        <v>68</v>
      </c>
      <c r="C28" s="67" t="s">
        <v>110</v>
      </c>
      <c r="D28" s="70">
        <v>5.77</v>
      </c>
      <c r="E28" s="68">
        <v>1</v>
      </c>
    </row>
    <row r="29" spans="1:5" x14ac:dyDescent="0.25">
      <c r="A29" s="67" t="s">
        <v>69</v>
      </c>
      <c r="B29" s="67" t="s">
        <v>70</v>
      </c>
      <c r="C29" s="67" t="s">
        <v>110</v>
      </c>
      <c r="D29" s="70">
        <v>3.2189999999999999</v>
      </c>
      <c r="E29" s="68">
        <v>1</v>
      </c>
    </row>
    <row r="30" spans="1:5" x14ac:dyDescent="0.25">
      <c r="A30" s="67" t="s">
        <v>71</v>
      </c>
      <c r="B30" s="67" t="s">
        <v>72</v>
      </c>
      <c r="C30" s="67" t="s">
        <v>110</v>
      </c>
      <c r="D30" s="70">
        <v>13.436999999999999</v>
      </c>
      <c r="E30" s="68">
        <v>1</v>
      </c>
    </row>
    <row r="31" spans="1:5" x14ac:dyDescent="0.25">
      <c r="A31" s="67" t="s">
        <v>16</v>
      </c>
      <c r="B31" s="67" t="s">
        <v>41</v>
      </c>
      <c r="C31" s="67" t="s">
        <v>110</v>
      </c>
      <c r="D31" s="70">
        <v>29.332000000000001</v>
      </c>
      <c r="E31" s="68">
        <v>1</v>
      </c>
    </row>
    <row r="32" spans="1:5" x14ac:dyDescent="0.25">
      <c r="A32" s="67" t="s">
        <v>9</v>
      </c>
      <c r="B32" s="67" t="s">
        <v>34</v>
      </c>
      <c r="C32" s="67" t="s">
        <v>110</v>
      </c>
      <c r="D32" s="70">
        <v>11.981999999999999</v>
      </c>
      <c r="E32" s="68">
        <v>1</v>
      </c>
    </row>
    <row r="33" spans="1:5" x14ac:dyDescent="0.25">
      <c r="A33" s="67" t="s">
        <v>11</v>
      </c>
      <c r="B33" s="67" t="s">
        <v>36</v>
      </c>
      <c r="C33" s="67" t="s">
        <v>110</v>
      </c>
      <c r="D33" s="70">
        <v>24.352</v>
      </c>
      <c r="E33" s="68">
        <v>1</v>
      </c>
    </row>
    <row r="34" spans="1:5" x14ac:dyDescent="0.25">
      <c r="A34" s="67" t="s">
        <v>10</v>
      </c>
      <c r="B34" s="67" t="s">
        <v>35</v>
      </c>
      <c r="C34" s="67" t="s">
        <v>54</v>
      </c>
      <c r="D34" s="70">
        <v>25.823</v>
      </c>
      <c r="E34" s="68">
        <v>1</v>
      </c>
    </row>
    <row r="35" spans="1:5" x14ac:dyDescent="0.25">
      <c r="A35" s="67" t="s">
        <v>78</v>
      </c>
      <c r="B35" s="67" t="s">
        <v>79</v>
      </c>
      <c r="C35" s="67" t="s">
        <v>54</v>
      </c>
      <c r="D35" s="70">
        <v>8.6560000000000006</v>
      </c>
      <c r="E35" s="68">
        <v>1</v>
      </c>
    </row>
    <row r="36" spans="1:5" x14ac:dyDescent="0.25">
      <c r="A36" s="67" t="s">
        <v>26</v>
      </c>
      <c r="B36" s="67" t="s">
        <v>50</v>
      </c>
      <c r="C36" s="67" t="s">
        <v>54</v>
      </c>
      <c r="D36" s="70">
        <v>9.9440000000000008</v>
      </c>
      <c r="E36" s="68">
        <v>1</v>
      </c>
    </row>
    <row r="37" spans="1:5" x14ac:dyDescent="0.25">
      <c r="A37" s="67" t="s">
        <v>81</v>
      </c>
      <c r="B37" s="67" t="s">
        <v>82</v>
      </c>
      <c r="C37" s="67" t="s">
        <v>80</v>
      </c>
      <c r="D37" s="70">
        <v>47.152000000000001</v>
      </c>
      <c r="E37" s="68">
        <v>1</v>
      </c>
    </row>
    <row r="38" spans="1:5" x14ac:dyDescent="0.25">
      <c r="A38" s="67" t="s">
        <v>83</v>
      </c>
      <c r="B38" s="67" t="s">
        <v>84</v>
      </c>
      <c r="C38" s="67" t="s">
        <v>80</v>
      </c>
      <c r="D38" s="70">
        <v>28.943999999999999</v>
      </c>
      <c r="E38" s="68">
        <v>1</v>
      </c>
    </row>
    <row r="39" spans="1:5" x14ac:dyDescent="0.25">
      <c r="A39" s="67" t="s">
        <v>85</v>
      </c>
      <c r="B39" s="67" t="s">
        <v>86</v>
      </c>
      <c r="C39" s="67" t="s">
        <v>80</v>
      </c>
      <c r="D39" s="70">
        <v>42.997</v>
      </c>
      <c r="E39" s="68">
        <v>1</v>
      </c>
    </row>
    <row r="40" spans="1:5" x14ac:dyDescent="0.25">
      <c r="A40" s="67" t="s">
        <v>87</v>
      </c>
      <c r="B40" s="67" t="s">
        <v>88</v>
      </c>
      <c r="C40" s="67" t="s">
        <v>80</v>
      </c>
      <c r="D40" s="70">
        <v>17.945</v>
      </c>
      <c r="E40" s="68">
        <v>1</v>
      </c>
    </row>
    <row r="41" spans="1:5" x14ac:dyDescent="0.25">
      <c r="A41" s="67" t="s">
        <v>89</v>
      </c>
      <c r="B41" s="67" t="s">
        <v>90</v>
      </c>
      <c r="C41" s="67" t="s">
        <v>80</v>
      </c>
      <c r="D41" s="70">
        <v>18.925999999999998</v>
      </c>
      <c r="E41" s="68">
        <v>1</v>
      </c>
    </row>
    <row r="42" spans="1:5" x14ac:dyDescent="0.25">
      <c r="A42" s="67" t="s">
        <v>91</v>
      </c>
      <c r="B42" s="67" t="s">
        <v>92</v>
      </c>
      <c r="C42" s="67" t="s">
        <v>80</v>
      </c>
      <c r="D42" s="70">
        <v>14.273</v>
      </c>
      <c r="E42" s="68">
        <v>1</v>
      </c>
    </row>
    <row r="43" spans="1:5" x14ac:dyDescent="0.25">
      <c r="A43" s="67" t="s">
        <v>93</v>
      </c>
      <c r="B43" s="67" t="s">
        <v>94</v>
      </c>
      <c r="C43" s="67" t="s">
        <v>80</v>
      </c>
      <c r="D43" s="70">
        <v>19.09</v>
      </c>
      <c r="E43" s="68">
        <v>1</v>
      </c>
    </row>
    <row r="44" spans="1:5" x14ac:dyDescent="0.25">
      <c r="A44" s="67" t="s">
        <v>114</v>
      </c>
      <c r="B44" s="67" t="s">
        <v>115</v>
      </c>
      <c r="C44" s="67" t="s">
        <v>80</v>
      </c>
      <c r="D44" s="70">
        <v>18.623000000000001</v>
      </c>
      <c r="E44" s="68">
        <v>1</v>
      </c>
    </row>
    <row r="45" spans="1:5" x14ac:dyDescent="0.25">
      <c r="A45" s="67" t="s">
        <v>148</v>
      </c>
      <c r="B45" s="67" t="s">
        <v>97</v>
      </c>
      <c r="C45" s="67" t="s">
        <v>95</v>
      </c>
      <c r="D45" s="70">
        <v>93.033000000000001</v>
      </c>
      <c r="E45" s="68">
        <v>1</v>
      </c>
    </row>
    <row r="46" spans="1:5" x14ac:dyDescent="0.25">
      <c r="A46" s="67" t="s">
        <v>98</v>
      </c>
      <c r="B46" s="67" t="s">
        <v>99</v>
      </c>
      <c r="C46" s="67" t="s">
        <v>95</v>
      </c>
      <c r="D46" s="70">
        <v>190.74299999999999</v>
      </c>
      <c r="E46" s="68">
        <v>1</v>
      </c>
    </row>
    <row r="47" spans="1:5" x14ac:dyDescent="0.25">
      <c r="A47" s="67" t="s">
        <v>100</v>
      </c>
      <c r="B47" s="67" t="s">
        <v>101</v>
      </c>
      <c r="C47" s="67" t="s">
        <v>95</v>
      </c>
      <c r="D47" s="70">
        <v>76.701999999999998</v>
      </c>
      <c r="E47" s="68">
        <v>1</v>
      </c>
    </row>
    <row r="48" spans="1:5" x14ac:dyDescent="0.25">
      <c r="A48" s="67" t="s">
        <v>102</v>
      </c>
      <c r="B48" s="67" t="s">
        <v>103</v>
      </c>
      <c r="C48" s="67" t="s">
        <v>95</v>
      </c>
      <c r="D48" s="70">
        <v>17.309000000000001</v>
      </c>
      <c r="E48" s="68">
        <v>1</v>
      </c>
    </row>
    <row r="49" spans="1:5" x14ac:dyDescent="0.25">
      <c r="A49" s="67" t="s">
        <v>104</v>
      </c>
      <c r="B49" s="67" t="s">
        <v>105</v>
      </c>
      <c r="C49" s="67" t="s">
        <v>95</v>
      </c>
      <c r="D49" s="70">
        <v>13.907</v>
      </c>
      <c r="E49" s="68">
        <v>1</v>
      </c>
    </row>
  </sheetData>
  <pageMargins left="0.7" right="0.7" top="0.75" bottom="0.75" header="0.3" footer="0.3"/>
  <pageSetup orientation="portrait" horizontalDpi="300" verticalDpi="300"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51"/>
  <sheetViews>
    <sheetView topLeftCell="B1" workbookViewId="0">
      <selection activeCell="F2" sqref="F2:F49"/>
    </sheetView>
  </sheetViews>
  <sheetFormatPr defaultRowHeight="15" x14ac:dyDescent="0.25"/>
  <cols>
    <col min="1" max="1" width="18.85546875" bestFit="1" customWidth="1"/>
    <col min="3" max="3" width="34.85546875" bestFit="1" customWidth="1"/>
    <col min="11" max="11" width="12.42578125" bestFit="1" customWidth="1"/>
  </cols>
  <sheetData>
    <row r="1" spans="1:9" x14ac:dyDescent="0.25">
      <c r="A1" s="52" t="s">
        <v>2</v>
      </c>
      <c r="B1" s="52" t="s">
        <v>0</v>
      </c>
      <c r="C1" s="52" t="s">
        <v>1</v>
      </c>
      <c r="D1" s="52" t="s">
        <v>119</v>
      </c>
      <c r="E1" s="52" t="s">
        <v>120</v>
      </c>
      <c r="F1" s="52" t="s">
        <v>121</v>
      </c>
      <c r="G1" s="52" t="s">
        <v>122</v>
      </c>
      <c r="H1" s="53" t="s">
        <v>4</v>
      </c>
      <c r="I1" s="52" t="s">
        <v>135</v>
      </c>
    </row>
    <row r="2" spans="1:9" x14ac:dyDescent="0.25">
      <c r="A2" s="57" t="s">
        <v>109</v>
      </c>
      <c r="B2" s="56" t="s">
        <v>20</v>
      </c>
      <c r="C2" s="57" t="s">
        <v>127</v>
      </c>
      <c r="D2" s="25">
        <v>73.817999999999998</v>
      </c>
      <c r="E2" s="27">
        <v>75.198999999999998</v>
      </c>
      <c r="F2" s="27">
        <v>56.787999999999997</v>
      </c>
      <c r="G2" s="54"/>
      <c r="H2" s="58">
        <v>1</v>
      </c>
      <c r="I2" s="54">
        <f>MEDIAN(D2:F2)</f>
        <v>73.817999999999998</v>
      </c>
    </row>
    <row r="3" spans="1:9" x14ac:dyDescent="0.25">
      <c r="A3" s="60" t="s">
        <v>129</v>
      </c>
      <c r="B3" s="59" t="s">
        <v>126</v>
      </c>
      <c r="C3" s="60" t="s">
        <v>128</v>
      </c>
      <c r="D3" s="71">
        <v>368.43400000000003</v>
      </c>
      <c r="E3" s="72">
        <v>369.38499999999999</v>
      </c>
      <c r="F3" s="72">
        <v>367.77100000000002</v>
      </c>
      <c r="G3" s="55"/>
      <c r="H3" s="58">
        <v>1</v>
      </c>
      <c r="I3" s="69">
        <f>MEDIAN(D3:F3)</f>
        <v>368.43400000000003</v>
      </c>
    </row>
    <row r="4" spans="1:9" x14ac:dyDescent="0.25">
      <c r="A4" s="60" t="s">
        <v>109</v>
      </c>
      <c r="B4" s="59" t="s">
        <v>63</v>
      </c>
      <c r="C4" s="60" t="s">
        <v>64</v>
      </c>
      <c r="D4" s="25">
        <v>43.213000000000001</v>
      </c>
      <c r="E4" s="27">
        <v>42.863999999999997</v>
      </c>
      <c r="F4" s="27">
        <v>43.103999999999999</v>
      </c>
      <c r="G4" s="55"/>
      <c r="H4" s="58">
        <v>1</v>
      </c>
      <c r="I4" s="69">
        <f t="shared" ref="I4:I49" si="0">MEDIAN(D4:F4)</f>
        <v>43.103999999999999</v>
      </c>
    </row>
    <row r="5" spans="1:9" x14ac:dyDescent="0.25">
      <c r="A5" s="57" t="s">
        <v>109</v>
      </c>
      <c r="B5" s="56" t="s">
        <v>18</v>
      </c>
      <c r="C5" s="57" t="s">
        <v>43</v>
      </c>
      <c r="D5" s="71">
        <v>39.868000000000002</v>
      </c>
      <c r="E5" s="72">
        <v>39.808</v>
      </c>
      <c r="F5" s="72">
        <v>39.832000000000001</v>
      </c>
      <c r="G5" s="54"/>
      <c r="H5" s="58">
        <v>1</v>
      </c>
      <c r="I5" s="69">
        <f t="shared" si="0"/>
        <v>39.832000000000001</v>
      </c>
    </row>
    <row r="6" spans="1:9" x14ac:dyDescent="0.25">
      <c r="A6" s="60" t="s">
        <v>109</v>
      </c>
      <c r="B6" s="59" t="s">
        <v>24</v>
      </c>
      <c r="C6" s="60" t="s">
        <v>48</v>
      </c>
      <c r="D6" s="25">
        <v>217.94499999999999</v>
      </c>
      <c r="E6" s="27">
        <v>223.053</v>
      </c>
      <c r="F6" s="27">
        <v>225.23099999999999</v>
      </c>
      <c r="G6" s="55"/>
      <c r="H6" s="58">
        <v>1</v>
      </c>
      <c r="I6" s="69">
        <f t="shared" si="0"/>
        <v>223.053</v>
      </c>
    </row>
    <row r="7" spans="1:9" x14ac:dyDescent="0.25">
      <c r="A7" s="57" t="s">
        <v>109</v>
      </c>
      <c r="B7" s="56" t="s">
        <v>25</v>
      </c>
      <c r="C7" s="57" t="s">
        <v>49</v>
      </c>
      <c r="D7" s="71">
        <v>51.637</v>
      </c>
      <c r="E7" s="72">
        <v>55.231000000000002</v>
      </c>
      <c r="F7" s="72">
        <v>55.222999999999999</v>
      </c>
      <c r="G7" s="54"/>
      <c r="H7" s="58">
        <v>1</v>
      </c>
      <c r="I7" s="69">
        <f t="shared" si="0"/>
        <v>55.222999999999999</v>
      </c>
    </row>
    <row r="8" spans="1:9" x14ac:dyDescent="0.25">
      <c r="A8" s="60" t="s">
        <v>109</v>
      </c>
      <c r="B8" s="59" t="s">
        <v>15</v>
      </c>
      <c r="C8" s="60" t="s">
        <v>40</v>
      </c>
      <c r="D8" s="25">
        <v>37.89</v>
      </c>
      <c r="E8" s="27">
        <v>37.128999999999998</v>
      </c>
      <c r="F8" s="27">
        <v>36.991</v>
      </c>
      <c r="G8" s="55"/>
      <c r="H8" s="58">
        <v>1</v>
      </c>
      <c r="I8" s="69">
        <f t="shared" si="0"/>
        <v>37.128999999999998</v>
      </c>
    </row>
    <row r="9" spans="1:9" x14ac:dyDescent="0.25">
      <c r="A9" s="57" t="s">
        <v>109</v>
      </c>
      <c r="B9" s="56" t="s">
        <v>14</v>
      </c>
      <c r="C9" s="57" t="s">
        <v>39</v>
      </c>
      <c r="D9" s="71">
        <v>44.277000000000001</v>
      </c>
      <c r="E9" s="72">
        <v>44.137</v>
      </c>
      <c r="F9" s="72">
        <v>44.115000000000002</v>
      </c>
      <c r="G9" s="54"/>
      <c r="H9" s="58">
        <v>1</v>
      </c>
      <c r="I9" s="69">
        <f t="shared" si="0"/>
        <v>44.137</v>
      </c>
    </row>
    <row r="10" spans="1:9" x14ac:dyDescent="0.25">
      <c r="A10" s="60" t="s">
        <v>109</v>
      </c>
      <c r="B10" s="59" t="s">
        <v>17</v>
      </c>
      <c r="C10" s="60" t="s">
        <v>42</v>
      </c>
      <c r="D10" s="25">
        <v>6.3719999999999999</v>
      </c>
      <c r="E10" s="27">
        <v>6.2119999999999997</v>
      </c>
      <c r="F10" s="27">
        <v>6.1749999999999998</v>
      </c>
      <c r="G10" s="55"/>
      <c r="H10" s="58">
        <v>1</v>
      </c>
      <c r="I10" s="69">
        <f t="shared" si="0"/>
        <v>6.2119999999999997</v>
      </c>
    </row>
    <row r="11" spans="1:9" x14ac:dyDescent="0.25">
      <c r="A11" s="57" t="s">
        <v>109</v>
      </c>
      <c r="B11" s="56" t="s">
        <v>12</v>
      </c>
      <c r="C11" s="57" t="s">
        <v>37</v>
      </c>
      <c r="D11" s="71">
        <v>72.17</v>
      </c>
      <c r="E11" s="72">
        <v>72.007000000000005</v>
      </c>
      <c r="F11" s="72">
        <v>72.287000000000006</v>
      </c>
      <c r="G11" s="54"/>
      <c r="H11" s="58">
        <v>1</v>
      </c>
      <c r="I11" s="69">
        <f t="shared" si="0"/>
        <v>72.17</v>
      </c>
    </row>
    <row r="12" spans="1:9" x14ac:dyDescent="0.25">
      <c r="A12" s="60" t="s">
        <v>109</v>
      </c>
      <c r="B12" s="59" t="s">
        <v>21</v>
      </c>
      <c r="C12" s="60" t="s">
        <v>45</v>
      </c>
      <c r="D12" s="25">
        <v>35.061999999999998</v>
      </c>
      <c r="E12" s="27">
        <v>34.591999999999999</v>
      </c>
      <c r="F12" s="27">
        <v>35.048000000000002</v>
      </c>
      <c r="G12" s="55"/>
      <c r="H12" s="58">
        <v>1</v>
      </c>
      <c r="I12" s="69">
        <f t="shared" si="0"/>
        <v>35.048000000000002</v>
      </c>
    </row>
    <row r="13" spans="1:9" x14ac:dyDescent="0.25">
      <c r="A13" s="57" t="s">
        <v>109</v>
      </c>
      <c r="B13" s="56" t="s">
        <v>22</v>
      </c>
      <c r="C13" s="57" t="s">
        <v>46</v>
      </c>
      <c r="D13" s="71">
        <v>56.692999999999998</v>
      </c>
      <c r="E13" s="72">
        <v>55.695</v>
      </c>
      <c r="F13" s="72">
        <v>56.393999999999998</v>
      </c>
      <c r="G13" s="54"/>
      <c r="H13" s="58">
        <v>1</v>
      </c>
      <c r="I13" s="69">
        <f t="shared" si="0"/>
        <v>56.393999999999998</v>
      </c>
    </row>
    <row r="14" spans="1:9" x14ac:dyDescent="0.25">
      <c r="A14" s="60" t="s">
        <v>109</v>
      </c>
      <c r="B14" s="59" t="s">
        <v>23</v>
      </c>
      <c r="C14" s="60" t="s">
        <v>47</v>
      </c>
      <c r="D14" s="25">
        <v>47.655999999999999</v>
      </c>
      <c r="E14" s="27">
        <v>47.375999999999998</v>
      </c>
      <c r="F14" s="27">
        <v>47.746000000000002</v>
      </c>
      <c r="G14" s="55"/>
      <c r="H14" s="58">
        <v>1</v>
      </c>
      <c r="I14" s="69">
        <f t="shared" si="0"/>
        <v>47.655999999999999</v>
      </c>
    </row>
    <row r="15" spans="1:9" x14ac:dyDescent="0.25">
      <c r="A15" s="57" t="s">
        <v>109</v>
      </c>
      <c r="B15" s="56" t="s">
        <v>27</v>
      </c>
      <c r="C15" s="57" t="s">
        <v>51</v>
      </c>
      <c r="D15" s="71">
        <v>100.502</v>
      </c>
      <c r="E15" s="72">
        <v>82.989000000000004</v>
      </c>
      <c r="F15" s="72">
        <v>83.144000000000005</v>
      </c>
      <c r="G15" s="54"/>
      <c r="H15" s="58">
        <v>1</v>
      </c>
      <c r="I15" s="69">
        <f t="shared" si="0"/>
        <v>83.144000000000005</v>
      </c>
    </row>
    <row r="16" spans="1:9" x14ac:dyDescent="0.25">
      <c r="A16" s="57" t="s">
        <v>130</v>
      </c>
      <c r="B16" s="56" t="s">
        <v>73</v>
      </c>
      <c r="C16" s="57" t="s">
        <v>125</v>
      </c>
      <c r="D16" s="25">
        <v>249.68700000000001</v>
      </c>
      <c r="E16" s="27">
        <v>269.923</v>
      </c>
      <c r="F16" s="27">
        <v>269.88600000000002</v>
      </c>
      <c r="G16" s="54"/>
      <c r="H16" s="58">
        <v>1</v>
      </c>
      <c r="I16" s="69">
        <f t="shared" si="0"/>
        <v>269.88600000000002</v>
      </c>
    </row>
    <row r="17" spans="1:9" x14ac:dyDescent="0.25">
      <c r="A17" s="60" t="s">
        <v>130</v>
      </c>
      <c r="B17" s="59" t="s">
        <v>74</v>
      </c>
      <c r="C17" s="60" t="s">
        <v>75</v>
      </c>
      <c r="D17" s="71">
        <v>34.225999999999999</v>
      </c>
      <c r="E17" s="72">
        <v>33.762999999999998</v>
      </c>
      <c r="F17" s="72">
        <v>33.832999999999998</v>
      </c>
      <c r="G17" s="55"/>
      <c r="H17" s="58">
        <v>1</v>
      </c>
      <c r="I17" s="69">
        <f t="shared" si="0"/>
        <v>33.832999999999998</v>
      </c>
    </row>
    <row r="18" spans="1:9" x14ac:dyDescent="0.25">
      <c r="A18" s="57" t="s">
        <v>130</v>
      </c>
      <c r="B18" s="56" t="s">
        <v>28</v>
      </c>
      <c r="C18" s="57" t="s">
        <v>52</v>
      </c>
      <c r="D18" s="25">
        <v>27.462</v>
      </c>
      <c r="E18" s="27">
        <v>32.625</v>
      </c>
      <c r="F18" s="27">
        <v>32.639000000000003</v>
      </c>
      <c r="G18" s="54"/>
      <c r="H18" s="58">
        <v>1</v>
      </c>
      <c r="I18" s="69">
        <f t="shared" si="0"/>
        <v>32.625</v>
      </c>
    </row>
    <row r="19" spans="1:9" x14ac:dyDescent="0.25">
      <c r="A19" s="60" t="s">
        <v>130</v>
      </c>
      <c r="B19" s="59" t="s">
        <v>29</v>
      </c>
      <c r="C19" s="60" t="s">
        <v>53</v>
      </c>
      <c r="D19" s="71">
        <v>20.030999999999999</v>
      </c>
      <c r="E19" s="72">
        <v>18.788</v>
      </c>
      <c r="F19" s="72">
        <v>19.658000000000001</v>
      </c>
      <c r="G19" s="55"/>
      <c r="H19" s="58">
        <v>1</v>
      </c>
      <c r="I19" s="69">
        <f t="shared" si="0"/>
        <v>19.658000000000001</v>
      </c>
    </row>
    <row r="20" spans="1:9" x14ac:dyDescent="0.25">
      <c r="A20" s="57" t="s">
        <v>130</v>
      </c>
      <c r="B20" s="56" t="s">
        <v>19</v>
      </c>
      <c r="C20" s="57" t="s">
        <v>44</v>
      </c>
      <c r="D20" s="25">
        <v>102.126</v>
      </c>
      <c r="E20" s="27">
        <v>105.42400000000001</v>
      </c>
      <c r="F20" s="27">
        <v>105.51</v>
      </c>
      <c r="G20" s="54"/>
      <c r="H20" s="58">
        <v>1</v>
      </c>
      <c r="I20" s="69">
        <f t="shared" si="0"/>
        <v>105.42400000000001</v>
      </c>
    </row>
    <row r="21" spans="1:9" x14ac:dyDescent="0.25">
      <c r="A21" s="60" t="s">
        <v>130</v>
      </c>
      <c r="B21" s="59" t="s">
        <v>13</v>
      </c>
      <c r="C21" s="60" t="s">
        <v>38</v>
      </c>
      <c r="D21" s="71">
        <v>21.724</v>
      </c>
      <c r="E21" s="72">
        <v>21.69</v>
      </c>
      <c r="F21" s="72">
        <v>21.67</v>
      </c>
      <c r="G21" s="55"/>
      <c r="H21" s="58">
        <v>1</v>
      </c>
      <c r="I21" s="69">
        <f t="shared" si="0"/>
        <v>21.69</v>
      </c>
    </row>
    <row r="22" spans="1:9" x14ac:dyDescent="0.25">
      <c r="A22" s="57" t="s">
        <v>116</v>
      </c>
      <c r="B22" s="56" t="s">
        <v>76</v>
      </c>
      <c r="C22" s="57" t="s">
        <v>77</v>
      </c>
      <c r="D22" s="25">
        <v>487.68299999999999</v>
      </c>
      <c r="E22" s="27">
        <v>484.70499999999998</v>
      </c>
      <c r="F22" s="27">
        <v>484.755</v>
      </c>
      <c r="G22" s="54"/>
      <c r="H22" s="58">
        <v>1</v>
      </c>
      <c r="I22" s="69">
        <f t="shared" si="0"/>
        <v>484.755</v>
      </c>
    </row>
    <row r="23" spans="1:9" x14ac:dyDescent="0.25">
      <c r="A23" s="60" t="s">
        <v>118</v>
      </c>
      <c r="B23" s="59" t="s">
        <v>65</v>
      </c>
      <c r="C23" s="60" t="s">
        <v>66</v>
      </c>
      <c r="D23" s="71">
        <v>284.654</v>
      </c>
      <c r="E23" s="72">
        <v>283.32499999999999</v>
      </c>
      <c r="F23" s="72">
        <v>281.08600000000001</v>
      </c>
      <c r="G23" s="55"/>
      <c r="H23" s="58">
        <v>1</v>
      </c>
      <c r="I23" s="69">
        <f t="shared" si="0"/>
        <v>283.32499999999999</v>
      </c>
    </row>
    <row r="24" spans="1:9" x14ac:dyDescent="0.25">
      <c r="A24" s="57" t="s">
        <v>110</v>
      </c>
      <c r="B24" s="56" t="s">
        <v>5</v>
      </c>
      <c r="C24" s="57" t="s">
        <v>30</v>
      </c>
      <c r="D24" s="25">
        <v>14.513</v>
      </c>
      <c r="E24" s="27">
        <v>14.484999999999999</v>
      </c>
      <c r="F24" s="27">
        <v>14.478999999999999</v>
      </c>
      <c r="G24" s="54"/>
      <c r="H24" s="58">
        <v>1</v>
      </c>
      <c r="I24" s="69">
        <f t="shared" si="0"/>
        <v>14.484999999999999</v>
      </c>
    </row>
    <row r="25" spans="1:9" x14ac:dyDescent="0.25">
      <c r="A25" s="60" t="s">
        <v>110</v>
      </c>
      <c r="B25" s="59" t="s">
        <v>6</v>
      </c>
      <c r="C25" s="60" t="s">
        <v>31</v>
      </c>
      <c r="D25" s="71">
        <v>1.7649999999999999</v>
      </c>
      <c r="E25" s="72">
        <v>1.7629999999999999</v>
      </c>
      <c r="F25" s="72">
        <v>1.7589999999999999</v>
      </c>
      <c r="G25" s="55"/>
      <c r="H25" s="58">
        <v>1</v>
      </c>
      <c r="I25" s="69">
        <f t="shared" si="0"/>
        <v>1.7629999999999999</v>
      </c>
    </row>
    <row r="26" spans="1:9" x14ac:dyDescent="0.25">
      <c r="A26" s="57" t="s">
        <v>110</v>
      </c>
      <c r="B26" s="56" t="s">
        <v>7</v>
      </c>
      <c r="C26" s="57" t="s">
        <v>32</v>
      </c>
      <c r="D26" s="25">
        <v>7.625</v>
      </c>
      <c r="E26" s="27">
        <v>7.6230000000000002</v>
      </c>
      <c r="F26" s="27">
        <v>7.6609999999999996</v>
      </c>
      <c r="G26" s="54"/>
      <c r="H26" s="58">
        <v>1</v>
      </c>
      <c r="I26" s="69">
        <f t="shared" si="0"/>
        <v>7.625</v>
      </c>
    </row>
    <row r="27" spans="1:9" x14ac:dyDescent="0.25">
      <c r="A27" s="60" t="s">
        <v>110</v>
      </c>
      <c r="B27" s="59" t="s">
        <v>8</v>
      </c>
      <c r="C27" s="60" t="s">
        <v>33</v>
      </c>
      <c r="D27" s="71">
        <v>5.31</v>
      </c>
      <c r="E27" s="72">
        <v>5.3079999999999998</v>
      </c>
      <c r="F27" s="72">
        <v>5.3159999999999998</v>
      </c>
      <c r="G27" s="55"/>
      <c r="H27" s="58">
        <v>1</v>
      </c>
      <c r="I27" s="69">
        <f t="shared" si="0"/>
        <v>5.31</v>
      </c>
    </row>
    <row r="28" spans="1:9" x14ac:dyDescent="0.25">
      <c r="A28" s="57" t="s">
        <v>110</v>
      </c>
      <c r="B28" s="56" t="s">
        <v>67</v>
      </c>
      <c r="C28" s="57" t="s">
        <v>68</v>
      </c>
      <c r="D28" s="25">
        <v>5.0919999999999996</v>
      </c>
      <c r="E28" s="27">
        <v>5.3369999999999997</v>
      </c>
      <c r="F28" s="27">
        <v>5.1040000000000001</v>
      </c>
      <c r="G28" s="54"/>
      <c r="H28" s="58">
        <v>1</v>
      </c>
      <c r="I28" s="69">
        <f t="shared" si="0"/>
        <v>5.1040000000000001</v>
      </c>
    </row>
    <row r="29" spans="1:9" x14ac:dyDescent="0.25">
      <c r="A29" s="60" t="s">
        <v>110</v>
      </c>
      <c r="B29" s="59" t="s">
        <v>69</v>
      </c>
      <c r="C29" s="60" t="s">
        <v>70</v>
      </c>
      <c r="D29" s="71">
        <v>3.38</v>
      </c>
      <c r="E29" s="72">
        <v>3.3479999999999999</v>
      </c>
      <c r="F29" s="72">
        <v>3.355</v>
      </c>
      <c r="G29" s="55"/>
      <c r="H29" s="58">
        <v>1</v>
      </c>
      <c r="I29" s="69">
        <f t="shared" si="0"/>
        <v>3.355</v>
      </c>
    </row>
    <row r="30" spans="1:9" x14ac:dyDescent="0.25">
      <c r="A30" s="57" t="s">
        <v>110</v>
      </c>
      <c r="B30" s="56" t="s">
        <v>71</v>
      </c>
      <c r="C30" s="57" t="s">
        <v>72</v>
      </c>
      <c r="D30" s="25">
        <v>9.8149999999999995</v>
      </c>
      <c r="E30" s="27">
        <v>9.5050000000000008</v>
      </c>
      <c r="F30" s="27">
        <v>9.85</v>
      </c>
      <c r="G30" s="54"/>
      <c r="H30" s="58">
        <v>1</v>
      </c>
      <c r="I30" s="69">
        <f t="shared" si="0"/>
        <v>9.8149999999999995</v>
      </c>
    </row>
    <row r="31" spans="1:9" x14ac:dyDescent="0.25">
      <c r="A31" s="60" t="s">
        <v>110</v>
      </c>
      <c r="B31" s="59" t="s">
        <v>16</v>
      </c>
      <c r="C31" s="60" t="s">
        <v>41</v>
      </c>
      <c r="D31" s="71">
        <v>35.991</v>
      </c>
      <c r="E31" s="72">
        <v>35.396999999999998</v>
      </c>
      <c r="F31" s="72">
        <v>35.392000000000003</v>
      </c>
      <c r="G31" s="55"/>
      <c r="H31" s="58">
        <v>1</v>
      </c>
      <c r="I31" s="69">
        <f t="shared" si="0"/>
        <v>35.396999999999998</v>
      </c>
    </row>
    <row r="32" spans="1:9" x14ac:dyDescent="0.25">
      <c r="A32" s="57" t="s">
        <v>110</v>
      </c>
      <c r="B32" s="56" t="s">
        <v>9</v>
      </c>
      <c r="C32" s="57" t="s">
        <v>34</v>
      </c>
      <c r="D32" s="25">
        <v>12.065</v>
      </c>
      <c r="E32" s="27">
        <v>12.044</v>
      </c>
      <c r="F32" s="27">
        <v>12.1</v>
      </c>
      <c r="G32" s="54"/>
      <c r="H32" s="58">
        <v>1</v>
      </c>
      <c r="I32" s="69">
        <f t="shared" si="0"/>
        <v>12.065</v>
      </c>
    </row>
    <row r="33" spans="1:9" x14ac:dyDescent="0.25">
      <c r="A33" s="60" t="s">
        <v>110</v>
      </c>
      <c r="B33" s="59" t="s">
        <v>11</v>
      </c>
      <c r="C33" s="60" t="s">
        <v>36</v>
      </c>
      <c r="D33" s="71">
        <v>48.241999999999997</v>
      </c>
      <c r="E33" s="72">
        <v>48.375999999999998</v>
      </c>
      <c r="F33" s="72">
        <v>47.414999999999999</v>
      </c>
      <c r="G33" s="55"/>
      <c r="H33" s="58">
        <v>1</v>
      </c>
      <c r="I33" s="69">
        <f t="shared" si="0"/>
        <v>48.241999999999997</v>
      </c>
    </row>
    <row r="34" spans="1:9" x14ac:dyDescent="0.25">
      <c r="A34" s="57" t="s">
        <v>54</v>
      </c>
      <c r="B34" s="56" t="s">
        <v>10</v>
      </c>
      <c r="C34" s="57" t="s">
        <v>35</v>
      </c>
      <c r="D34" s="25">
        <v>122.375</v>
      </c>
      <c r="E34" s="27">
        <v>121.373</v>
      </c>
      <c r="F34" s="27">
        <v>122.85599999999999</v>
      </c>
      <c r="G34" s="54"/>
      <c r="H34" s="58">
        <v>1</v>
      </c>
      <c r="I34" s="69">
        <f t="shared" si="0"/>
        <v>122.375</v>
      </c>
    </row>
    <row r="35" spans="1:9" x14ac:dyDescent="0.25">
      <c r="A35" s="60" t="s">
        <v>54</v>
      </c>
      <c r="B35" s="59" t="s">
        <v>78</v>
      </c>
      <c r="C35" s="60" t="s">
        <v>79</v>
      </c>
      <c r="D35" s="71">
        <v>38.432000000000002</v>
      </c>
      <c r="E35" s="72">
        <v>37.255000000000003</v>
      </c>
      <c r="F35" s="72">
        <v>37.567</v>
      </c>
      <c r="G35" s="55"/>
      <c r="H35" s="58">
        <v>1</v>
      </c>
      <c r="I35" s="69">
        <f t="shared" si="0"/>
        <v>37.567</v>
      </c>
    </row>
    <row r="36" spans="1:9" x14ac:dyDescent="0.25">
      <c r="A36" s="57" t="s">
        <v>54</v>
      </c>
      <c r="B36" s="56" t="s">
        <v>26</v>
      </c>
      <c r="C36" s="57" t="s">
        <v>50</v>
      </c>
      <c r="D36" s="25">
        <v>17.664000000000001</v>
      </c>
      <c r="E36" s="27">
        <v>16.879000000000001</v>
      </c>
      <c r="F36" s="27">
        <v>16.911999999999999</v>
      </c>
      <c r="G36" s="54"/>
      <c r="H36" s="58">
        <v>1</v>
      </c>
      <c r="I36" s="69">
        <f t="shared" si="0"/>
        <v>16.911999999999999</v>
      </c>
    </row>
    <row r="37" spans="1:9" x14ac:dyDescent="0.25">
      <c r="A37" s="60" t="s">
        <v>80</v>
      </c>
      <c r="B37" s="59" t="s">
        <v>81</v>
      </c>
      <c r="C37" s="60" t="s">
        <v>82</v>
      </c>
      <c r="D37" s="71">
        <v>36.451999999999998</v>
      </c>
      <c r="E37" s="72">
        <v>36.338999999999999</v>
      </c>
      <c r="F37" s="72">
        <v>36.409999999999997</v>
      </c>
      <c r="G37" s="55"/>
      <c r="H37" s="58">
        <v>1</v>
      </c>
      <c r="I37" s="69">
        <f t="shared" si="0"/>
        <v>36.409999999999997</v>
      </c>
    </row>
    <row r="38" spans="1:9" x14ac:dyDescent="0.25">
      <c r="A38" s="57" t="s">
        <v>80</v>
      </c>
      <c r="B38" s="56" t="s">
        <v>83</v>
      </c>
      <c r="C38" s="57" t="s">
        <v>84</v>
      </c>
      <c r="D38" s="25">
        <v>53.41</v>
      </c>
      <c r="E38" s="27">
        <v>19.760999999999999</v>
      </c>
      <c r="F38" s="27">
        <v>19.596</v>
      </c>
      <c r="G38" s="54"/>
      <c r="H38" s="58">
        <v>1</v>
      </c>
      <c r="I38" s="69">
        <f t="shared" si="0"/>
        <v>19.760999999999999</v>
      </c>
    </row>
    <row r="39" spans="1:9" x14ac:dyDescent="0.25">
      <c r="A39" s="60" t="s">
        <v>80</v>
      </c>
      <c r="B39" s="59" t="s">
        <v>85</v>
      </c>
      <c r="C39" s="60" t="s">
        <v>86</v>
      </c>
      <c r="D39" s="71">
        <v>199.405</v>
      </c>
      <c r="E39" s="72">
        <v>70.036000000000001</v>
      </c>
      <c r="F39" s="72">
        <v>68.531000000000006</v>
      </c>
      <c r="G39" s="55"/>
      <c r="H39" s="58">
        <v>1</v>
      </c>
      <c r="I39" s="69">
        <f t="shared" si="0"/>
        <v>70.036000000000001</v>
      </c>
    </row>
    <row r="40" spans="1:9" x14ac:dyDescent="0.25">
      <c r="A40" s="57" t="s">
        <v>80</v>
      </c>
      <c r="B40" s="56" t="s">
        <v>87</v>
      </c>
      <c r="C40" s="57" t="s">
        <v>88</v>
      </c>
      <c r="D40" s="25">
        <v>132.94200000000001</v>
      </c>
      <c r="E40" s="27">
        <v>21.216000000000001</v>
      </c>
      <c r="F40" s="27">
        <v>21.265999999999998</v>
      </c>
      <c r="G40" s="54"/>
      <c r="H40" s="58">
        <v>1</v>
      </c>
      <c r="I40" s="69">
        <f t="shared" si="0"/>
        <v>21.265999999999998</v>
      </c>
    </row>
    <row r="41" spans="1:9" x14ac:dyDescent="0.25">
      <c r="A41" s="60" t="s">
        <v>80</v>
      </c>
      <c r="B41" s="59" t="s">
        <v>89</v>
      </c>
      <c r="C41" s="60" t="s">
        <v>90</v>
      </c>
      <c r="D41" s="71">
        <v>22.736999999999998</v>
      </c>
      <c r="E41" s="72">
        <v>22.489000000000001</v>
      </c>
      <c r="F41" s="72">
        <v>21.443000000000001</v>
      </c>
      <c r="G41" s="55"/>
      <c r="H41" s="58">
        <v>1</v>
      </c>
      <c r="I41" s="69">
        <f t="shared" si="0"/>
        <v>22.489000000000001</v>
      </c>
    </row>
    <row r="42" spans="1:9" x14ac:dyDescent="0.25">
      <c r="A42" s="57" t="s">
        <v>80</v>
      </c>
      <c r="B42" s="56" t="s">
        <v>91</v>
      </c>
      <c r="C42" s="57" t="s">
        <v>92</v>
      </c>
      <c r="D42" s="25">
        <v>16.39</v>
      </c>
      <c r="E42" s="27">
        <v>16.329999999999998</v>
      </c>
      <c r="F42" s="27">
        <v>16.274999999999999</v>
      </c>
      <c r="G42" s="54"/>
      <c r="H42" s="58">
        <v>1</v>
      </c>
      <c r="I42" s="69">
        <f t="shared" si="0"/>
        <v>16.329999999999998</v>
      </c>
    </row>
    <row r="43" spans="1:9" x14ac:dyDescent="0.25">
      <c r="A43" s="60" t="s">
        <v>80</v>
      </c>
      <c r="B43" s="59" t="s">
        <v>93</v>
      </c>
      <c r="C43" s="60" t="s">
        <v>94</v>
      </c>
      <c r="D43" s="71">
        <v>21.306999999999999</v>
      </c>
      <c r="E43" s="72">
        <v>21.561</v>
      </c>
      <c r="F43" s="72">
        <v>21.353000000000002</v>
      </c>
      <c r="G43" s="55"/>
      <c r="H43" s="58">
        <v>1</v>
      </c>
      <c r="I43" s="69">
        <f t="shared" si="0"/>
        <v>21.353000000000002</v>
      </c>
    </row>
    <row r="44" spans="1:9" x14ac:dyDescent="0.25">
      <c r="A44" s="57" t="s">
        <v>80</v>
      </c>
      <c r="B44" s="56" t="s">
        <v>114</v>
      </c>
      <c r="C44" s="57" t="s">
        <v>115</v>
      </c>
      <c r="D44" s="25">
        <v>33.540999999999997</v>
      </c>
      <c r="E44" s="27">
        <v>23.893999999999998</v>
      </c>
      <c r="F44" s="27">
        <v>23.928000000000001</v>
      </c>
      <c r="G44" s="54"/>
      <c r="H44" s="58">
        <v>1</v>
      </c>
      <c r="I44" s="69">
        <f t="shared" si="0"/>
        <v>23.928000000000001</v>
      </c>
    </row>
    <row r="45" spans="1:9" x14ac:dyDescent="0.25">
      <c r="A45" s="60" t="s">
        <v>95</v>
      </c>
      <c r="B45" s="59" t="s">
        <v>96</v>
      </c>
      <c r="C45" s="60" t="s">
        <v>97</v>
      </c>
      <c r="D45" s="71">
        <v>448.18599999999998</v>
      </c>
      <c r="E45" s="72">
        <v>448.45400000000001</v>
      </c>
      <c r="F45" s="72">
        <v>449.29700000000003</v>
      </c>
      <c r="G45" s="55"/>
      <c r="H45" s="58">
        <v>1</v>
      </c>
      <c r="I45" s="69">
        <f t="shared" si="0"/>
        <v>448.45400000000001</v>
      </c>
    </row>
    <row r="46" spans="1:9" x14ac:dyDescent="0.25">
      <c r="A46" s="57" t="s">
        <v>95</v>
      </c>
      <c r="B46" s="56" t="s">
        <v>98</v>
      </c>
      <c r="C46" s="57" t="s">
        <v>99</v>
      </c>
      <c r="D46" s="25">
        <v>1092.3399999999999</v>
      </c>
      <c r="E46" s="27">
        <v>1088.82</v>
      </c>
      <c r="F46" s="27">
        <v>1083.99</v>
      </c>
      <c r="G46" s="54"/>
      <c r="H46" s="58">
        <v>1</v>
      </c>
      <c r="I46" s="69">
        <f t="shared" si="0"/>
        <v>1088.82</v>
      </c>
    </row>
    <row r="47" spans="1:9" x14ac:dyDescent="0.25">
      <c r="A47" s="60" t="s">
        <v>95</v>
      </c>
      <c r="B47" s="59" t="s">
        <v>100</v>
      </c>
      <c r="C47" s="60" t="s">
        <v>101</v>
      </c>
      <c r="D47" s="71">
        <v>487.18700000000001</v>
      </c>
      <c r="E47" s="72">
        <v>481.05900000000003</v>
      </c>
      <c r="F47" s="72">
        <v>490.91699999999997</v>
      </c>
      <c r="G47" s="55"/>
      <c r="H47" s="58">
        <v>1</v>
      </c>
      <c r="I47" s="69">
        <f t="shared" si="0"/>
        <v>487.18700000000001</v>
      </c>
    </row>
    <row r="48" spans="1:9" x14ac:dyDescent="0.25">
      <c r="A48" s="57" t="s">
        <v>95</v>
      </c>
      <c r="B48" s="56" t="s">
        <v>102</v>
      </c>
      <c r="C48" s="57" t="s">
        <v>103</v>
      </c>
      <c r="D48" s="25">
        <v>91.415000000000006</v>
      </c>
      <c r="E48" s="27">
        <v>91.680999999999997</v>
      </c>
      <c r="F48" s="27">
        <v>91.484999999999999</v>
      </c>
      <c r="G48" s="54"/>
      <c r="H48" s="58">
        <v>1</v>
      </c>
      <c r="I48" s="69">
        <f t="shared" si="0"/>
        <v>91.484999999999999</v>
      </c>
    </row>
    <row r="49" spans="1:9" x14ac:dyDescent="0.25">
      <c r="A49" s="62" t="s">
        <v>95</v>
      </c>
      <c r="B49" s="61" t="s">
        <v>104</v>
      </c>
      <c r="C49" s="62" t="s">
        <v>105</v>
      </c>
      <c r="D49" s="30">
        <v>62.177</v>
      </c>
      <c r="E49" s="31">
        <v>62.917000000000002</v>
      </c>
      <c r="F49" s="31">
        <v>62.753</v>
      </c>
      <c r="G49" s="55"/>
      <c r="H49" s="58">
        <v>1</v>
      </c>
      <c r="I49" s="69">
        <f t="shared" si="0"/>
        <v>62.753</v>
      </c>
    </row>
    <row r="50" spans="1:9" x14ac:dyDescent="0.25">
      <c r="A50" s="11"/>
      <c r="B50" s="23"/>
      <c r="C50" s="24"/>
      <c r="D50" s="25"/>
      <c r="E50" s="27"/>
      <c r="F50" s="27"/>
      <c r="G50" s="12"/>
      <c r="H50" s="26"/>
      <c r="I50" s="12"/>
    </row>
    <row r="51" spans="1:9" x14ac:dyDescent="0.25">
      <c r="A51" s="13"/>
      <c r="B51" s="28"/>
      <c r="C51" s="29"/>
      <c r="D51" s="30"/>
      <c r="E51" s="31"/>
      <c r="F51" s="31"/>
      <c r="G51" s="14"/>
      <c r="H51" s="26"/>
      <c r="I51" s="12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55"/>
  <sheetViews>
    <sheetView workbookViewId="0">
      <selection activeCell="B4" sqref="B4"/>
    </sheetView>
  </sheetViews>
  <sheetFormatPr defaultRowHeight="15" x14ac:dyDescent="0.25"/>
  <cols>
    <col min="1" max="1" width="18.85546875" style="70" bestFit="1" customWidth="1"/>
    <col min="2" max="2" width="9.140625" style="5"/>
    <col min="3" max="3" width="9.140625" style="15"/>
    <col min="4" max="4" width="3.5703125" style="15" bestFit="1" customWidth="1"/>
    <col min="5" max="5" width="9.140625" style="15"/>
    <col min="6" max="6" width="1.42578125" style="70" customWidth="1"/>
    <col min="7" max="7" width="9.140625" style="15"/>
    <col min="8" max="8" width="3.5703125" style="15" bestFit="1" customWidth="1"/>
    <col min="9" max="9" width="10" style="15" customWidth="1"/>
    <col min="10" max="10" width="1.42578125" style="70" customWidth="1"/>
    <col min="11" max="11" width="9.140625" style="15"/>
    <col min="12" max="12" width="3.5703125" style="15" bestFit="1" customWidth="1"/>
    <col min="13" max="13" width="9.85546875" style="15" customWidth="1"/>
    <col min="14" max="14" width="1.42578125" style="70" customWidth="1"/>
    <col min="15" max="16" width="9.140625" style="4"/>
    <col min="17" max="17" width="16.7109375" style="73" bestFit="1" customWidth="1"/>
    <col min="18" max="16384" width="9.140625" style="70"/>
  </cols>
  <sheetData>
    <row r="1" spans="1:17" x14ac:dyDescent="0.25">
      <c r="C1" s="88" t="s">
        <v>58</v>
      </c>
      <c r="D1" s="88"/>
      <c r="E1" s="88"/>
      <c r="G1" s="88" t="s">
        <v>62</v>
      </c>
      <c r="H1" s="88"/>
      <c r="I1" s="88"/>
      <c r="K1" s="88" t="s">
        <v>123</v>
      </c>
      <c r="L1" s="88"/>
      <c r="M1" s="88"/>
    </row>
    <row r="2" spans="1:17" x14ac:dyDescent="0.25">
      <c r="C2" s="15" t="s">
        <v>59</v>
      </c>
      <c r="D2" s="15" t="s">
        <v>60</v>
      </c>
      <c r="E2" s="15" t="s">
        <v>61</v>
      </c>
      <c r="G2" s="15" t="s">
        <v>59</v>
      </c>
      <c r="H2" s="15" t="s">
        <v>60</v>
      </c>
      <c r="I2" s="15" t="s">
        <v>61</v>
      </c>
      <c r="K2" s="15" t="s">
        <v>59</v>
      </c>
      <c r="L2" s="15" t="s">
        <v>60</v>
      </c>
      <c r="M2" s="15" t="s">
        <v>61</v>
      </c>
      <c r="O2" s="4" t="s">
        <v>124</v>
      </c>
      <c r="P2" s="4" t="s">
        <v>106</v>
      </c>
      <c r="Q2" s="73" t="s">
        <v>113</v>
      </c>
    </row>
    <row r="3" spans="1:17" x14ac:dyDescent="0.25">
      <c r="A3" s="67" t="str">
        <f>Results1!C2</f>
        <v>Interactive Graphics</v>
      </c>
      <c r="B3" s="10" t="s">
        <v>137</v>
      </c>
      <c r="C3" s="18">
        <f>Results1!D2</f>
        <v>59.435000000000002</v>
      </c>
      <c r="D3" s="17">
        <f>Results1!E2</f>
        <v>1</v>
      </c>
      <c r="E3" s="17">
        <f t="shared" ref="E3:E34" si="0">C3*D3</f>
        <v>59.435000000000002</v>
      </c>
      <c r="G3" s="17">
        <f>Results2!D2</f>
        <v>68.06</v>
      </c>
      <c r="H3" s="17">
        <f>Results2!E2</f>
        <v>1</v>
      </c>
      <c r="I3" s="17">
        <f t="shared" ref="I3:I34" si="1">G3*H3</f>
        <v>68.06</v>
      </c>
      <c r="K3" s="16">
        <f>Results3!D2</f>
        <v>50.613999999999997</v>
      </c>
      <c r="L3" s="16">
        <f>Results3!E2</f>
        <v>1</v>
      </c>
      <c r="M3" s="17">
        <f t="shared" ref="M3:M34" si="2">K3*L3</f>
        <v>50.613999999999997</v>
      </c>
      <c r="O3" s="4">
        <f t="shared" ref="O3:O34" si="3">MEDIAN(M3,I3,E3)</f>
        <v>59.435000000000002</v>
      </c>
      <c r="P3" s="4">
        <f>Baseline!H2*Baseline!I2</f>
        <v>73.817999999999998</v>
      </c>
      <c r="Q3" s="74">
        <f t="shared" ref="Q3:Q34" si="4">IF($O3=0,0,($P3/$O3))</f>
        <v>1.2419954572221754</v>
      </c>
    </row>
    <row r="4" spans="1:17" x14ac:dyDescent="0.25">
      <c r="A4" s="67" t="str">
        <f>Results1!C3</f>
        <v>Interactive Graphics</v>
      </c>
      <c r="B4" s="10" t="s">
        <v>136</v>
      </c>
      <c r="C4" s="18">
        <f>Results1!D3</f>
        <v>302.25900000000001</v>
      </c>
      <c r="D4" s="17">
        <f>Results1!E3</f>
        <v>1</v>
      </c>
      <c r="E4" s="17">
        <f t="shared" si="0"/>
        <v>302.25900000000001</v>
      </c>
      <c r="G4" s="17">
        <f>Results2!D3</f>
        <v>335.12900000000002</v>
      </c>
      <c r="H4" s="17">
        <f>Results2!E3</f>
        <v>1</v>
      </c>
      <c r="I4" s="17">
        <f t="shared" si="1"/>
        <v>335.12900000000002</v>
      </c>
      <c r="K4" s="16">
        <f>Results3!D3</f>
        <v>314.24</v>
      </c>
      <c r="L4" s="16">
        <f>Results3!E3</f>
        <v>1</v>
      </c>
      <c r="M4" s="17">
        <f t="shared" si="2"/>
        <v>314.24</v>
      </c>
      <c r="O4" s="4">
        <f t="shared" si="3"/>
        <v>314.24</v>
      </c>
      <c r="P4" s="4">
        <f>Baseline!H3*Baseline!I3</f>
        <v>368.43400000000003</v>
      </c>
      <c r="Q4" s="74">
        <f t="shared" si="4"/>
        <v>1.1724605397148677</v>
      </c>
    </row>
    <row r="5" spans="1:17" x14ac:dyDescent="0.25">
      <c r="A5" s="67" t="str">
        <f>Results1!C4</f>
        <v>Interactive Graphics</v>
      </c>
      <c r="B5" s="10" t="str">
        <f>Results1!A4</f>
        <v>Test0410</v>
      </c>
      <c r="C5" s="18">
        <f>Results1!D4</f>
        <v>47.246000000000002</v>
      </c>
      <c r="D5" s="17">
        <f>Results1!E4</f>
        <v>1</v>
      </c>
      <c r="E5" s="17">
        <f t="shared" si="0"/>
        <v>47.246000000000002</v>
      </c>
      <c r="G5" s="17">
        <f>Results2!D4</f>
        <v>50.621000000000002</v>
      </c>
      <c r="H5" s="17">
        <f>Results2!E4</f>
        <v>1</v>
      </c>
      <c r="I5" s="17">
        <f t="shared" si="1"/>
        <v>50.621000000000002</v>
      </c>
      <c r="K5" s="16">
        <f>Results3!D4</f>
        <v>46.347999999999999</v>
      </c>
      <c r="L5" s="16">
        <f>Results3!E4</f>
        <v>1</v>
      </c>
      <c r="M5" s="17">
        <f t="shared" si="2"/>
        <v>46.347999999999999</v>
      </c>
      <c r="O5" s="4">
        <f t="shared" si="3"/>
        <v>47.246000000000002</v>
      </c>
      <c r="P5" s="4">
        <f>Baseline!H4*Baseline!I4</f>
        <v>43.103999999999999</v>
      </c>
      <c r="Q5" s="74">
        <f t="shared" si="4"/>
        <v>0.91233120264149337</v>
      </c>
    </row>
    <row r="6" spans="1:17" x14ac:dyDescent="0.25">
      <c r="A6" s="67" t="str">
        <f>Results1!C5</f>
        <v>Interactive Graphics</v>
      </c>
      <c r="B6" s="10" t="str">
        <f>Results1!A5</f>
        <v>Test0400</v>
      </c>
      <c r="C6" s="18">
        <f>Results1!D5</f>
        <v>16.786999999999999</v>
      </c>
      <c r="D6" s="17">
        <f>Results1!E5</f>
        <v>1</v>
      </c>
      <c r="E6" s="17">
        <f t="shared" si="0"/>
        <v>16.786999999999999</v>
      </c>
      <c r="G6" s="17">
        <f>Results2!D5</f>
        <v>17.696000000000002</v>
      </c>
      <c r="H6" s="17">
        <f>Results2!E5</f>
        <v>1</v>
      </c>
      <c r="I6" s="17">
        <f t="shared" si="1"/>
        <v>17.696000000000002</v>
      </c>
      <c r="K6" s="16">
        <f>Results3!D5</f>
        <v>16.619</v>
      </c>
      <c r="L6" s="16">
        <f>Results3!E5</f>
        <v>1</v>
      </c>
      <c r="M6" s="17">
        <f t="shared" si="2"/>
        <v>16.619</v>
      </c>
      <c r="O6" s="4">
        <f t="shared" si="3"/>
        <v>16.786999999999999</v>
      </c>
      <c r="P6" s="4">
        <f>Baseline!H5*Baseline!I5</f>
        <v>39.832000000000001</v>
      </c>
      <c r="Q6" s="74">
        <f t="shared" si="4"/>
        <v>2.3727884672663371</v>
      </c>
    </row>
    <row r="7" spans="1:17" x14ac:dyDescent="0.25">
      <c r="A7" s="67" t="str">
        <f>Results1!C6</f>
        <v>Interactive Graphics</v>
      </c>
      <c r="B7" s="10" t="str">
        <f>Results1!A6</f>
        <v>Test0622</v>
      </c>
      <c r="C7" s="18">
        <f>Results1!D6</f>
        <v>56.225000000000001</v>
      </c>
      <c r="D7" s="17">
        <f>Results1!E6</f>
        <v>1</v>
      </c>
      <c r="E7" s="17">
        <f t="shared" si="0"/>
        <v>56.225000000000001</v>
      </c>
      <c r="G7" s="17">
        <f>Results2!D6</f>
        <v>56.871000000000002</v>
      </c>
      <c r="H7" s="17">
        <f>Results2!E6</f>
        <v>1</v>
      </c>
      <c r="I7" s="17">
        <f t="shared" si="1"/>
        <v>56.871000000000002</v>
      </c>
      <c r="K7" s="16">
        <f>Results3!D6</f>
        <v>56.557000000000002</v>
      </c>
      <c r="L7" s="16">
        <f>Results3!E6</f>
        <v>1</v>
      </c>
      <c r="M7" s="17">
        <f t="shared" si="2"/>
        <v>56.557000000000002</v>
      </c>
      <c r="O7" s="4">
        <f t="shared" si="3"/>
        <v>56.557000000000002</v>
      </c>
      <c r="P7" s="4">
        <f>Baseline!H6*Baseline!I6</f>
        <v>223.053</v>
      </c>
      <c r="Q7" s="74">
        <f t="shared" si="4"/>
        <v>3.9438619445868768</v>
      </c>
    </row>
    <row r="8" spans="1:17" x14ac:dyDescent="0.25">
      <c r="A8" s="67" t="str">
        <f>Results1!C7</f>
        <v>Interactive Graphics</v>
      </c>
      <c r="B8" s="10" t="str">
        <f>Results1!A7</f>
        <v>Test0625</v>
      </c>
      <c r="C8" s="18">
        <f>Results1!D7</f>
        <v>13.772</v>
      </c>
      <c r="D8" s="17">
        <f>Results1!E7</f>
        <v>1</v>
      </c>
      <c r="E8" s="17">
        <f t="shared" si="0"/>
        <v>13.772</v>
      </c>
      <c r="G8" s="17">
        <f>Results2!D7</f>
        <v>13.807</v>
      </c>
      <c r="H8" s="17">
        <f>Results2!E7</f>
        <v>1</v>
      </c>
      <c r="I8" s="17">
        <f t="shared" si="1"/>
        <v>13.807</v>
      </c>
      <c r="K8" s="16">
        <f>Results3!D7</f>
        <v>13.837</v>
      </c>
      <c r="L8" s="16">
        <f>Results3!E7</f>
        <v>1</v>
      </c>
      <c r="M8" s="17">
        <f t="shared" si="2"/>
        <v>13.837</v>
      </c>
      <c r="O8" s="4">
        <f t="shared" si="3"/>
        <v>13.807</v>
      </c>
      <c r="P8" s="4">
        <f>Baseline!H7*Baseline!I7</f>
        <v>55.222999999999999</v>
      </c>
      <c r="Q8" s="74">
        <f t="shared" si="4"/>
        <v>3.9996378648511621</v>
      </c>
    </row>
    <row r="9" spans="1:17" x14ac:dyDescent="0.25">
      <c r="A9" s="67" t="str">
        <f>Results1!C8</f>
        <v>Interactive Graphics</v>
      </c>
      <c r="B9" s="10" t="str">
        <f>Results1!A8</f>
        <v>Test0340</v>
      </c>
      <c r="C9" s="18">
        <f>Results1!D8</f>
        <v>14.789</v>
      </c>
      <c r="D9" s="17">
        <f>Results1!E8</f>
        <v>1</v>
      </c>
      <c r="E9" s="17">
        <f t="shared" si="0"/>
        <v>14.789</v>
      </c>
      <c r="G9" s="17">
        <f>Results2!D8</f>
        <v>15.41</v>
      </c>
      <c r="H9" s="17">
        <f>Results2!E8</f>
        <v>1</v>
      </c>
      <c r="I9" s="17">
        <f t="shared" si="1"/>
        <v>15.41</v>
      </c>
      <c r="K9" s="16">
        <f>Results3!D8</f>
        <v>15.026999999999999</v>
      </c>
      <c r="L9" s="16">
        <f>Results3!E8</f>
        <v>1</v>
      </c>
      <c r="M9" s="17">
        <f t="shared" si="2"/>
        <v>15.026999999999999</v>
      </c>
      <c r="O9" s="4">
        <f t="shared" si="3"/>
        <v>15.026999999999999</v>
      </c>
      <c r="P9" s="4">
        <f>Baseline!H8*Baseline!I8</f>
        <v>37.128999999999998</v>
      </c>
      <c r="Q9" s="74">
        <f t="shared" si="4"/>
        <v>2.4708191921208491</v>
      </c>
    </row>
    <row r="10" spans="1:17" x14ac:dyDescent="0.25">
      <c r="A10" s="67" t="str">
        <f>Results1!C9</f>
        <v>Interactive Graphics</v>
      </c>
      <c r="B10" s="10" t="str">
        <f>Results1!A9</f>
        <v>Test0323</v>
      </c>
      <c r="C10" s="18">
        <f>Results1!D9</f>
        <v>60.033999999999999</v>
      </c>
      <c r="D10" s="17">
        <f>Results1!E9</f>
        <v>1</v>
      </c>
      <c r="E10" s="17">
        <f t="shared" si="0"/>
        <v>60.033999999999999</v>
      </c>
      <c r="G10" s="17">
        <f>Results2!D9</f>
        <v>61.555</v>
      </c>
      <c r="H10" s="17">
        <f>Results2!E9</f>
        <v>1</v>
      </c>
      <c r="I10" s="17">
        <f t="shared" si="1"/>
        <v>61.555</v>
      </c>
      <c r="K10" s="16">
        <f>Results3!D9</f>
        <v>59.28</v>
      </c>
      <c r="L10" s="16">
        <f>Results3!E9</f>
        <v>1</v>
      </c>
      <c r="M10" s="17">
        <f t="shared" si="2"/>
        <v>59.28</v>
      </c>
      <c r="O10" s="4">
        <f t="shared" si="3"/>
        <v>60.033999999999999</v>
      </c>
      <c r="P10" s="4">
        <f>Baseline!H9*Baseline!I9</f>
        <v>44.137</v>
      </c>
      <c r="Q10" s="74">
        <f t="shared" si="4"/>
        <v>0.73520005330312821</v>
      </c>
    </row>
    <row r="11" spans="1:17" x14ac:dyDescent="0.25">
      <c r="A11" s="67" t="str">
        <f>Results1!C10</f>
        <v>Interactive Graphics</v>
      </c>
      <c r="B11" s="10" t="str">
        <f>Results1!A10</f>
        <v>Test0390</v>
      </c>
      <c r="C11" s="18">
        <f>Results1!D10</f>
        <v>8.2609999999999992</v>
      </c>
      <c r="D11" s="17">
        <f>Results1!E10</f>
        <v>1</v>
      </c>
      <c r="E11" s="17">
        <f t="shared" si="0"/>
        <v>8.2609999999999992</v>
      </c>
      <c r="G11" s="17">
        <f>Results2!D10</f>
        <v>9.8450000000000006</v>
      </c>
      <c r="H11" s="17">
        <f>Results2!E10</f>
        <v>1</v>
      </c>
      <c r="I11" s="17">
        <f t="shared" si="1"/>
        <v>9.8450000000000006</v>
      </c>
      <c r="K11" s="16">
        <f>Results3!D10</f>
        <v>8.2219999999999995</v>
      </c>
      <c r="L11" s="16">
        <f>Results3!E10</f>
        <v>1</v>
      </c>
      <c r="M11" s="17">
        <f t="shared" si="2"/>
        <v>8.2219999999999995</v>
      </c>
      <c r="O11" s="4">
        <f t="shared" si="3"/>
        <v>8.2609999999999992</v>
      </c>
      <c r="P11" s="4">
        <f>Baseline!H10*Baseline!I10</f>
        <v>6.2119999999999997</v>
      </c>
      <c r="Q11" s="74">
        <f t="shared" si="4"/>
        <v>0.75196707420409159</v>
      </c>
    </row>
    <row r="12" spans="1:17" x14ac:dyDescent="0.25">
      <c r="A12" s="67" t="str">
        <f>Results1!C11</f>
        <v>Interactive Graphics</v>
      </c>
      <c r="B12" s="10" t="str">
        <f>Results1!A11</f>
        <v>Test0140</v>
      </c>
      <c r="C12" s="18">
        <f>Results1!D11</f>
        <v>59.116</v>
      </c>
      <c r="D12" s="17">
        <f>Results1!E11</f>
        <v>1</v>
      </c>
      <c r="E12" s="17">
        <f t="shared" si="0"/>
        <v>59.116</v>
      </c>
      <c r="G12" s="17">
        <f>Results2!D11</f>
        <v>54.578000000000003</v>
      </c>
      <c r="H12" s="17">
        <f>Results2!E11</f>
        <v>1</v>
      </c>
      <c r="I12" s="17">
        <f t="shared" si="1"/>
        <v>54.578000000000003</v>
      </c>
      <c r="K12" s="16">
        <f>Results3!D11</f>
        <v>57.463000000000001</v>
      </c>
      <c r="L12" s="16">
        <f>Results3!E11</f>
        <v>1</v>
      </c>
      <c r="M12" s="17">
        <f t="shared" si="2"/>
        <v>57.463000000000001</v>
      </c>
      <c r="O12" s="4">
        <f t="shared" si="3"/>
        <v>57.463000000000001</v>
      </c>
      <c r="P12" s="4">
        <f>Baseline!H11*Baseline!I11</f>
        <v>72.17</v>
      </c>
      <c r="Q12" s="74">
        <f t="shared" si="4"/>
        <v>1.255938603971251</v>
      </c>
    </row>
    <row r="13" spans="1:17" x14ac:dyDescent="0.25">
      <c r="A13" s="67" t="str">
        <f>Results1!C12</f>
        <v>Interactive Graphics</v>
      </c>
      <c r="B13" s="10" t="str">
        <f>Results1!A12</f>
        <v>Test0600</v>
      </c>
      <c r="C13" s="18">
        <f>Results1!D12</f>
        <v>13.202</v>
      </c>
      <c r="D13" s="17">
        <f>Results1!E12</f>
        <v>1</v>
      </c>
      <c r="E13" s="17">
        <f t="shared" si="0"/>
        <v>13.202</v>
      </c>
      <c r="G13" s="17">
        <f>Results2!D12</f>
        <v>13.159000000000001</v>
      </c>
      <c r="H13" s="17">
        <f>Results2!E12</f>
        <v>1</v>
      </c>
      <c r="I13" s="17">
        <f t="shared" si="1"/>
        <v>13.159000000000001</v>
      </c>
      <c r="K13" s="16">
        <f>Results3!D12</f>
        <v>13.212999999999999</v>
      </c>
      <c r="L13" s="16">
        <f>Results3!E12</f>
        <v>1</v>
      </c>
      <c r="M13" s="17">
        <f t="shared" si="2"/>
        <v>13.212999999999999</v>
      </c>
      <c r="O13" s="4">
        <f t="shared" si="3"/>
        <v>13.202</v>
      </c>
      <c r="P13" s="4">
        <f>Baseline!H12*Baseline!I12</f>
        <v>35.048000000000002</v>
      </c>
      <c r="Q13" s="74">
        <f t="shared" si="4"/>
        <v>2.6547492804120587</v>
      </c>
    </row>
    <row r="14" spans="1:17" x14ac:dyDescent="0.25">
      <c r="A14" s="67" t="str">
        <f>Results1!C13</f>
        <v>Interactive Graphics</v>
      </c>
      <c r="B14" s="10" t="str">
        <f>Results1!A13</f>
        <v>Test0601</v>
      </c>
      <c r="C14" s="18">
        <f>Results1!D13</f>
        <v>21.271000000000001</v>
      </c>
      <c r="D14" s="17">
        <f>Results1!E13</f>
        <v>1</v>
      </c>
      <c r="E14" s="17">
        <f t="shared" si="0"/>
        <v>21.271000000000001</v>
      </c>
      <c r="G14" s="17">
        <f>Results2!D13</f>
        <v>21.774999999999999</v>
      </c>
      <c r="H14" s="17">
        <f>Results2!E13</f>
        <v>1</v>
      </c>
      <c r="I14" s="17">
        <f t="shared" si="1"/>
        <v>21.774999999999999</v>
      </c>
      <c r="K14" s="16">
        <f>Results3!D13</f>
        <v>21.353000000000002</v>
      </c>
      <c r="L14" s="16">
        <f>Results3!E13</f>
        <v>1</v>
      </c>
      <c r="M14" s="17">
        <f t="shared" si="2"/>
        <v>21.353000000000002</v>
      </c>
      <c r="O14" s="4">
        <f t="shared" si="3"/>
        <v>21.353000000000002</v>
      </c>
      <c r="P14" s="4">
        <f>Baseline!H13*Baseline!I13</f>
        <v>56.393999999999998</v>
      </c>
      <c r="Q14" s="74">
        <f t="shared" si="4"/>
        <v>2.641034046738163</v>
      </c>
    </row>
    <row r="15" spans="1:17" x14ac:dyDescent="0.25">
      <c r="A15" s="67" t="str">
        <f>Results1!C14</f>
        <v>Interactive Graphics</v>
      </c>
      <c r="B15" s="10" t="str">
        <f>Results1!A14</f>
        <v>Test0602</v>
      </c>
      <c r="C15" s="18">
        <f>Results1!D14</f>
        <v>18.126999999999999</v>
      </c>
      <c r="D15" s="17">
        <f>Results1!E14</f>
        <v>1</v>
      </c>
      <c r="E15" s="17">
        <f t="shared" si="0"/>
        <v>18.126999999999999</v>
      </c>
      <c r="G15" s="17">
        <f>Results2!D14</f>
        <v>18.823</v>
      </c>
      <c r="H15" s="17">
        <f>Results2!E14</f>
        <v>1</v>
      </c>
      <c r="I15" s="17">
        <f t="shared" si="1"/>
        <v>18.823</v>
      </c>
      <c r="K15" s="16">
        <f>Results3!D14</f>
        <v>18.416</v>
      </c>
      <c r="L15" s="16">
        <f>Results3!E14</f>
        <v>1</v>
      </c>
      <c r="M15" s="17">
        <f t="shared" si="2"/>
        <v>18.416</v>
      </c>
      <c r="O15" s="4">
        <f t="shared" si="3"/>
        <v>18.416</v>
      </c>
      <c r="P15" s="4">
        <f>Baseline!H14*Baseline!I14</f>
        <v>47.655999999999999</v>
      </c>
      <c r="Q15" s="74">
        <f t="shared" si="4"/>
        <v>2.5877497827975673</v>
      </c>
    </row>
    <row r="16" spans="1:17" x14ac:dyDescent="0.25">
      <c r="A16" s="67" t="str">
        <f>Results1!C15</f>
        <v>Interactive Graphics</v>
      </c>
      <c r="B16" s="10" t="str">
        <f>Results1!A15</f>
        <v>Test1510</v>
      </c>
      <c r="C16" s="18">
        <f>Results1!D15</f>
        <v>61.173999999999999</v>
      </c>
      <c r="D16" s="17">
        <f>Results1!E15</f>
        <v>1</v>
      </c>
      <c r="E16" s="17">
        <f t="shared" si="0"/>
        <v>61.173999999999999</v>
      </c>
      <c r="G16" s="17">
        <f>Results2!D15</f>
        <v>75.599999999999994</v>
      </c>
      <c r="H16" s="17">
        <f>Results2!E15</f>
        <v>1</v>
      </c>
      <c r="I16" s="17">
        <f t="shared" si="1"/>
        <v>75.599999999999994</v>
      </c>
      <c r="K16" s="16">
        <f>Results3!D15</f>
        <v>71.897999999999996</v>
      </c>
      <c r="L16" s="16">
        <f>Results3!E15</f>
        <v>1</v>
      </c>
      <c r="M16" s="17">
        <f t="shared" si="2"/>
        <v>71.897999999999996</v>
      </c>
      <c r="O16" s="4">
        <f t="shared" si="3"/>
        <v>71.897999999999996</v>
      </c>
      <c r="P16" s="4">
        <f>Baseline!H15*Baseline!I15</f>
        <v>83.144000000000005</v>
      </c>
      <c r="Q16" s="74">
        <f t="shared" si="4"/>
        <v>1.1564160338256977</v>
      </c>
    </row>
    <row r="17" spans="1:20" x14ac:dyDescent="0.25">
      <c r="A17" s="67" t="str">
        <f>Results1!C16</f>
        <v>Advanced Visual Styles</v>
      </c>
      <c r="B17" s="10" t="str">
        <f>Results1!A16</f>
        <v>Test0044</v>
      </c>
      <c r="C17" s="18">
        <f>Results1!D16</f>
        <v>321.98399999999998</v>
      </c>
      <c r="D17" s="17">
        <f>Results1!E16</f>
        <v>1</v>
      </c>
      <c r="E17" s="17">
        <f t="shared" si="0"/>
        <v>321.98399999999998</v>
      </c>
      <c r="G17" s="17">
        <f>Results2!D16</f>
        <v>329.375</v>
      </c>
      <c r="H17" s="17">
        <f>Results2!E16</f>
        <v>1</v>
      </c>
      <c r="I17" s="17">
        <f t="shared" si="1"/>
        <v>329.375</v>
      </c>
      <c r="K17" s="16">
        <f>Results3!D16</f>
        <v>324.911</v>
      </c>
      <c r="L17" s="16">
        <f>Results3!E16</f>
        <v>1</v>
      </c>
      <c r="M17" s="17">
        <f t="shared" si="2"/>
        <v>324.911</v>
      </c>
      <c r="O17" s="4">
        <f t="shared" si="3"/>
        <v>324.911</v>
      </c>
      <c r="P17" s="4">
        <f>Baseline!H16*Baseline!I16</f>
        <v>269.88600000000002</v>
      </c>
      <c r="Q17" s="74">
        <f t="shared" si="4"/>
        <v>0.83064593073180049</v>
      </c>
      <c r="S17" s="70">
        <f>GEOMEAN(Q3:Q16)</f>
        <v>1.7074353600120433</v>
      </c>
      <c r="T17" s="70" t="s">
        <v>109</v>
      </c>
    </row>
    <row r="18" spans="1:20" x14ac:dyDescent="0.25">
      <c r="A18" s="67" t="str">
        <f>Results1!C17</f>
        <v>Advanced Visual Styles</v>
      </c>
      <c r="B18" s="10" t="str">
        <f>Results1!A17</f>
        <v>Test0040</v>
      </c>
      <c r="C18" s="18">
        <f>Results1!D17</f>
        <v>24.882999999999999</v>
      </c>
      <c r="D18" s="17">
        <f>Results1!E17</f>
        <v>1</v>
      </c>
      <c r="E18" s="17">
        <f t="shared" si="0"/>
        <v>24.882999999999999</v>
      </c>
      <c r="G18" s="17">
        <f>Results2!D17</f>
        <v>24.94</v>
      </c>
      <c r="H18" s="17">
        <f>Results2!E17</f>
        <v>1</v>
      </c>
      <c r="I18" s="17">
        <f t="shared" si="1"/>
        <v>24.94</v>
      </c>
      <c r="K18" s="16">
        <f>Results3!D17</f>
        <v>24.872</v>
      </c>
      <c r="L18" s="16">
        <f>Results3!E17</f>
        <v>1</v>
      </c>
      <c r="M18" s="17">
        <f t="shared" si="2"/>
        <v>24.872</v>
      </c>
      <c r="O18" s="4">
        <f t="shared" si="3"/>
        <v>24.882999999999999</v>
      </c>
      <c r="P18" s="4">
        <f>Baseline!H17*Baseline!I17</f>
        <v>33.832999999999998</v>
      </c>
      <c r="Q18" s="74">
        <f t="shared" si="4"/>
        <v>1.3596833179279026</v>
      </c>
    </row>
    <row r="19" spans="1:20" x14ac:dyDescent="0.25">
      <c r="A19" s="67" t="str">
        <f>Results1!C18</f>
        <v>Advanced Visual Styles</v>
      </c>
      <c r="B19" s="10" t="str">
        <f>Results1!A18</f>
        <v>Test0045</v>
      </c>
      <c r="C19" s="18">
        <f>Results1!D18</f>
        <v>47.555999999999997</v>
      </c>
      <c r="D19" s="17">
        <f>Results1!E18</f>
        <v>1</v>
      </c>
      <c r="E19" s="17">
        <f t="shared" si="0"/>
        <v>47.555999999999997</v>
      </c>
      <c r="G19" s="17">
        <f>Results2!D18</f>
        <v>50.701999999999998</v>
      </c>
      <c r="H19" s="17">
        <f>Results2!E18</f>
        <v>1</v>
      </c>
      <c r="I19" s="17">
        <f t="shared" si="1"/>
        <v>50.701999999999998</v>
      </c>
      <c r="K19" s="16">
        <f>Results3!D18</f>
        <v>48.203000000000003</v>
      </c>
      <c r="L19" s="16">
        <f>Results3!E18</f>
        <v>1</v>
      </c>
      <c r="M19" s="17">
        <f t="shared" si="2"/>
        <v>48.203000000000003</v>
      </c>
      <c r="O19" s="4">
        <f t="shared" si="3"/>
        <v>48.203000000000003</v>
      </c>
      <c r="P19" s="4">
        <f>Baseline!H18*Baseline!I18</f>
        <v>32.625</v>
      </c>
      <c r="Q19" s="74">
        <f t="shared" si="4"/>
        <v>0.67682509387382528</v>
      </c>
    </row>
    <row r="20" spans="1:20" x14ac:dyDescent="0.25">
      <c r="A20" s="67" t="str">
        <f>Results1!C19</f>
        <v>Advanced Visual Styles</v>
      </c>
      <c r="B20" s="10" t="str">
        <f>Results1!A19</f>
        <v>Test2040</v>
      </c>
      <c r="C20" s="18">
        <f>Results1!D19</f>
        <v>9.0549999999999997</v>
      </c>
      <c r="D20" s="17">
        <f>Results1!E19</f>
        <v>1</v>
      </c>
      <c r="E20" s="17">
        <f t="shared" si="0"/>
        <v>9.0549999999999997</v>
      </c>
      <c r="G20" s="17">
        <f>Results2!D19</f>
        <v>8.9710000000000001</v>
      </c>
      <c r="H20" s="17">
        <f>Results2!E19</f>
        <v>1</v>
      </c>
      <c r="I20" s="17">
        <f t="shared" si="1"/>
        <v>8.9710000000000001</v>
      </c>
      <c r="K20" s="16">
        <f>Results3!D19</f>
        <v>9.9979999999999993</v>
      </c>
      <c r="L20" s="16">
        <f>Results3!E19</f>
        <v>1</v>
      </c>
      <c r="M20" s="17">
        <f t="shared" si="2"/>
        <v>9.9979999999999993</v>
      </c>
      <c r="O20" s="4">
        <f t="shared" si="3"/>
        <v>9.0549999999999997</v>
      </c>
      <c r="P20" s="4">
        <f>Baseline!H19*Baseline!I19</f>
        <v>19.658000000000001</v>
      </c>
      <c r="Q20" s="74">
        <f t="shared" si="4"/>
        <v>2.1709552733296524</v>
      </c>
    </row>
    <row r="21" spans="1:20" x14ac:dyDescent="0.25">
      <c r="A21" s="67" t="str">
        <f>Results1!C20</f>
        <v>Advanced Visual Styles</v>
      </c>
      <c r="B21" s="10" t="str">
        <f>Results1!A20</f>
        <v>Test0531</v>
      </c>
      <c r="C21" s="18">
        <f>Results1!D20</f>
        <v>95.837999999999994</v>
      </c>
      <c r="D21" s="17">
        <f>Results1!E20</f>
        <v>1</v>
      </c>
      <c r="E21" s="17">
        <f t="shared" si="0"/>
        <v>95.837999999999994</v>
      </c>
      <c r="G21" s="17">
        <f>Results2!D20</f>
        <v>99.546000000000006</v>
      </c>
      <c r="H21" s="17">
        <f>Results2!E20</f>
        <v>1</v>
      </c>
      <c r="I21" s="17">
        <f t="shared" si="1"/>
        <v>99.546000000000006</v>
      </c>
      <c r="K21" s="16">
        <f>Results3!D20</f>
        <v>94.156999999999996</v>
      </c>
      <c r="L21" s="16">
        <f>Results3!E20</f>
        <v>1</v>
      </c>
      <c r="M21" s="17">
        <f t="shared" si="2"/>
        <v>94.156999999999996</v>
      </c>
      <c r="O21" s="4">
        <f t="shared" si="3"/>
        <v>95.837999999999994</v>
      </c>
      <c r="P21" s="4">
        <f>Baseline!H20*Baseline!I20</f>
        <v>105.42400000000001</v>
      </c>
      <c r="Q21" s="74">
        <f t="shared" si="4"/>
        <v>1.1000229554039109</v>
      </c>
    </row>
    <row r="22" spans="1:20" x14ac:dyDescent="0.25">
      <c r="A22" s="67" t="str">
        <f>Results1!C21</f>
        <v>Advanced Visual Styles</v>
      </c>
      <c r="B22" s="10" t="str">
        <f>Results1!A21</f>
        <v>Test0210</v>
      </c>
      <c r="C22" s="18">
        <f>Results1!D21</f>
        <v>15.816000000000001</v>
      </c>
      <c r="D22" s="17">
        <f>Results1!E21</f>
        <v>1</v>
      </c>
      <c r="E22" s="17">
        <f t="shared" si="0"/>
        <v>15.816000000000001</v>
      </c>
      <c r="G22" s="17">
        <f>Results2!D21</f>
        <v>15.62</v>
      </c>
      <c r="H22" s="17">
        <f>Results2!E21</f>
        <v>1</v>
      </c>
      <c r="I22" s="17">
        <f t="shared" si="1"/>
        <v>15.62</v>
      </c>
      <c r="K22" s="16">
        <f>Results3!D21</f>
        <v>15.605</v>
      </c>
      <c r="L22" s="16">
        <f>Results3!E21</f>
        <v>1</v>
      </c>
      <c r="M22" s="17">
        <f t="shared" si="2"/>
        <v>15.605</v>
      </c>
      <c r="O22" s="4">
        <f t="shared" si="3"/>
        <v>15.62</v>
      </c>
      <c r="P22" s="4">
        <f>Baseline!H21*Baseline!I21</f>
        <v>21.69</v>
      </c>
      <c r="Q22" s="74">
        <f t="shared" si="4"/>
        <v>1.3886043533930859</v>
      </c>
    </row>
    <row r="23" spans="1:20" x14ac:dyDescent="0.25">
      <c r="A23" s="67" t="str">
        <f>Results1!C22</f>
        <v>Large Model CPU</v>
      </c>
      <c r="B23" s="10" t="str">
        <f>Results1!A22</f>
        <v>Test8020</v>
      </c>
      <c r="C23" s="18">
        <f>Results1!D22</f>
        <v>186.00399999999999</v>
      </c>
      <c r="D23" s="17">
        <f>Results1!E22</f>
        <v>1</v>
      </c>
      <c r="E23" s="17">
        <f t="shared" si="0"/>
        <v>186.00399999999999</v>
      </c>
      <c r="G23" s="17">
        <f>Results2!D22</f>
        <v>185.91900000000001</v>
      </c>
      <c r="H23" s="17">
        <f>Results2!E22</f>
        <v>1</v>
      </c>
      <c r="I23" s="17">
        <f t="shared" si="1"/>
        <v>185.91900000000001</v>
      </c>
      <c r="K23" s="16">
        <f>Results3!D22</f>
        <v>184.435</v>
      </c>
      <c r="L23" s="16">
        <f>Results3!E22</f>
        <v>1</v>
      </c>
      <c r="M23" s="17">
        <f t="shared" si="2"/>
        <v>184.435</v>
      </c>
      <c r="O23" s="4">
        <f t="shared" si="3"/>
        <v>185.91900000000001</v>
      </c>
      <c r="P23" s="4">
        <f>Baseline!H22*Baseline!I22</f>
        <v>484.755</v>
      </c>
      <c r="Q23" s="74">
        <f t="shared" si="4"/>
        <v>2.6073451341713323</v>
      </c>
    </row>
    <row r="24" spans="1:20" x14ac:dyDescent="0.25">
      <c r="A24" s="67" t="str">
        <f>Results1!C23</f>
        <v>Large Model GPU</v>
      </c>
      <c r="B24" s="10" t="str">
        <f>Results1!A23</f>
        <v>Test8030</v>
      </c>
      <c r="C24" s="18">
        <f>Results1!D23</f>
        <v>377.06400000000002</v>
      </c>
      <c r="D24" s="17">
        <f>Results1!E23</f>
        <v>1</v>
      </c>
      <c r="E24" s="17">
        <f t="shared" si="0"/>
        <v>377.06400000000002</v>
      </c>
      <c r="G24" s="17">
        <f>Results2!D23</f>
        <v>389.512</v>
      </c>
      <c r="H24" s="17">
        <f>Results2!E23</f>
        <v>1</v>
      </c>
      <c r="I24" s="17">
        <f t="shared" si="1"/>
        <v>389.512</v>
      </c>
      <c r="K24" s="16">
        <f>Results3!D23</f>
        <v>375.75900000000001</v>
      </c>
      <c r="L24" s="16">
        <f>Results3!E23</f>
        <v>1</v>
      </c>
      <c r="M24" s="17">
        <f t="shared" si="2"/>
        <v>375.75900000000001</v>
      </c>
      <c r="O24" s="4">
        <f t="shared" si="3"/>
        <v>377.06400000000002</v>
      </c>
      <c r="P24" s="4">
        <f>Baseline!H23*Baseline!I23</f>
        <v>283.32499999999999</v>
      </c>
      <c r="Q24" s="74">
        <f t="shared" si="4"/>
        <v>0.75139764071881687</v>
      </c>
      <c r="S24" s="70">
        <f>GEOMEAN(Q17:Q22)</f>
        <v>1.1676881824968237</v>
      </c>
      <c r="T24" s="70" t="s">
        <v>130</v>
      </c>
    </row>
    <row r="25" spans="1:20" x14ac:dyDescent="0.25">
      <c r="A25" s="67" t="str">
        <f>Results1!C24</f>
        <v>Modeling</v>
      </c>
      <c r="B25" s="10" t="str">
        <f>Results1!A24</f>
        <v>Test0050</v>
      </c>
      <c r="C25" s="18">
        <f>Results1!D24</f>
        <v>27.414000000000001</v>
      </c>
      <c r="D25" s="17">
        <f>Results1!E24</f>
        <v>1</v>
      </c>
      <c r="E25" s="17">
        <f t="shared" si="0"/>
        <v>27.414000000000001</v>
      </c>
      <c r="G25" s="17">
        <f>Results2!D24</f>
        <v>31.091999999999999</v>
      </c>
      <c r="H25" s="17">
        <f>Results2!E24</f>
        <v>1</v>
      </c>
      <c r="I25" s="17">
        <f t="shared" si="1"/>
        <v>31.091999999999999</v>
      </c>
      <c r="K25" s="16">
        <f>Results3!D24</f>
        <v>28.585000000000001</v>
      </c>
      <c r="L25" s="16">
        <f>Results3!E24</f>
        <v>1</v>
      </c>
      <c r="M25" s="17">
        <f t="shared" si="2"/>
        <v>28.585000000000001</v>
      </c>
      <c r="O25" s="4">
        <f t="shared" si="3"/>
        <v>28.585000000000001</v>
      </c>
      <c r="P25" s="4">
        <f>Baseline!H24*Baseline!I24</f>
        <v>14.484999999999999</v>
      </c>
      <c r="Q25" s="74">
        <f t="shared" si="4"/>
        <v>0.50673430120692664</v>
      </c>
    </row>
    <row r="26" spans="1:20" x14ac:dyDescent="0.25">
      <c r="A26" s="67" t="str">
        <f>Results1!C25</f>
        <v>Modeling</v>
      </c>
      <c r="B26" s="10" t="str">
        <f>Results1!A25</f>
        <v>Test0070</v>
      </c>
      <c r="C26" s="18">
        <f>Results1!D25</f>
        <v>2.976</v>
      </c>
      <c r="D26" s="17">
        <f>Results1!E25</f>
        <v>1</v>
      </c>
      <c r="E26" s="17">
        <f t="shared" si="0"/>
        <v>2.976</v>
      </c>
      <c r="G26" s="17">
        <f>Results2!D25</f>
        <v>3.1680000000000001</v>
      </c>
      <c r="H26" s="17">
        <f>Results2!E25</f>
        <v>1</v>
      </c>
      <c r="I26" s="17">
        <f t="shared" si="1"/>
        <v>3.1680000000000001</v>
      </c>
      <c r="K26" s="16">
        <f>Results3!D25</f>
        <v>2.972</v>
      </c>
      <c r="L26" s="16">
        <f>Results3!E25</f>
        <v>1</v>
      </c>
      <c r="M26" s="17">
        <f t="shared" si="2"/>
        <v>2.972</v>
      </c>
      <c r="O26" s="4">
        <f t="shared" si="3"/>
        <v>2.976</v>
      </c>
      <c r="P26" s="4">
        <f>Baseline!H25*Baseline!I25</f>
        <v>1.7629999999999999</v>
      </c>
      <c r="Q26" s="74">
        <f t="shared" si="4"/>
        <v>0.59240591397849462</v>
      </c>
      <c r="S26" s="70">
        <f>Q23</f>
        <v>2.6073451341713323</v>
      </c>
      <c r="T26" s="70" t="s">
        <v>116</v>
      </c>
    </row>
    <row r="27" spans="1:20" x14ac:dyDescent="0.25">
      <c r="A27" s="67" t="str">
        <f>Results1!C26</f>
        <v>Modeling</v>
      </c>
      <c r="B27" s="10" t="str">
        <f>Results1!A26</f>
        <v>Test0100</v>
      </c>
      <c r="C27" s="18">
        <f>Results1!D26</f>
        <v>13.249000000000001</v>
      </c>
      <c r="D27" s="17">
        <f>Results1!E26</f>
        <v>1</v>
      </c>
      <c r="E27" s="17">
        <f t="shared" si="0"/>
        <v>13.249000000000001</v>
      </c>
      <c r="G27" s="17">
        <f>Results2!D26</f>
        <v>13.554</v>
      </c>
      <c r="H27" s="17">
        <f>Results2!E26</f>
        <v>1</v>
      </c>
      <c r="I27" s="17">
        <f t="shared" si="1"/>
        <v>13.554</v>
      </c>
      <c r="K27" s="16">
        <f>Results3!D26</f>
        <v>13.31</v>
      </c>
      <c r="L27" s="16">
        <f>Results3!E26</f>
        <v>1</v>
      </c>
      <c r="M27" s="17">
        <f t="shared" si="2"/>
        <v>13.31</v>
      </c>
      <c r="O27" s="4">
        <f t="shared" si="3"/>
        <v>13.31</v>
      </c>
      <c r="P27" s="4">
        <f>Baseline!H26*Baseline!I26</f>
        <v>7.625</v>
      </c>
      <c r="Q27" s="74">
        <f t="shared" si="4"/>
        <v>0.57287753568745303</v>
      </c>
      <c r="S27" s="70">
        <f>Q24</f>
        <v>0.75139764071881687</v>
      </c>
      <c r="T27" s="70" t="s">
        <v>118</v>
      </c>
    </row>
    <row r="28" spans="1:20" x14ac:dyDescent="0.25">
      <c r="A28" s="67" t="str">
        <f>Results1!C27</f>
        <v>Modeling</v>
      </c>
      <c r="B28" s="10" t="str">
        <f>Results1!A27</f>
        <v>Test0110</v>
      </c>
      <c r="C28" s="18">
        <f>Results1!D27</f>
        <v>8.5359999999999996</v>
      </c>
      <c r="D28" s="17">
        <f>Results1!E27</f>
        <v>1</v>
      </c>
      <c r="E28" s="17">
        <f t="shared" si="0"/>
        <v>8.5359999999999996</v>
      </c>
      <c r="G28" s="17">
        <f>Results2!D27</f>
        <v>9.17</v>
      </c>
      <c r="H28" s="17">
        <f>Results2!E27</f>
        <v>1</v>
      </c>
      <c r="I28" s="17">
        <f t="shared" si="1"/>
        <v>9.17</v>
      </c>
      <c r="K28" s="16">
        <f>Results3!D27</f>
        <v>8.5370000000000008</v>
      </c>
      <c r="L28" s="16">
        <f>Results3!E27</f>
        <v>1</v>
      </c>
      <c r="M28" s="17">
        <f t="shared" si="2"/>
        <v>8.5370000000000008</v>
      </c>
      <c r="O28" s="4">
        <f t="shared" si="3"/>
        <v>8.5370000000000008</v>
      </c>
      <c r="P28" s="4">
        <f>Baseline!H27*Baseline!I27</f>
        <v>5.31</v>
      </c>
      <c r="Q28" s="74">
        <f t="shared" si="4"/>
        <v>0.62199836007965315</v>
      </c>
    </row>
    <row r="29" spans="1:20" x14ac:dyDescent="0.25">
      <c r="A29" s="67" t="str">
        <f>Results1!C28</f>
        <v>Modeling</v>
      </c>
      <c r="B29" s="10" t="str">
        <f>Results1!A28</f>
        <v>Test0041</v>
      </c>
      <c r="C29" s="18">
        <f>Results1!D28</f>
        <v>5.7709999999999999</v>
      </c>
      <c r="D29" s="17">
        <f>Results1!E28</f>
        <v>1</v>
      </c>
      <c r="E29" s="17">
        <f t="shared" si="0"/>
        <v>5.7709999999999999</v>
      </c>
      <c r="G29" s="17">
        <f>Results2!D28</f>
        <v>5.82</v>
      </c>
      <c r="H29" s="17">
        <f>Results2!E28</f>
        <v>1</v>
      </c>
      <c r="I29" s="17">
        <f t="shared" si="1"/>
        <v>5.82</v>
      </c>
      <c r="K29" s="16">
        <f>Results3!D28</f>
        <v>5.77</v>
      </c>
      <c r="L29" s="16">
        <f>Results3!E28</f>
        <v>1</v>
      </c>
      <c r="M29" s="17">
        <f t="shared" si="2"/>
        <v>5.77</v>
      </c>
      <c r="O29" s="4">
        <f t="shared" si="3"/>
        <v>5.7709999999999999</v>
      </c>
      <c r="P29" s="4">
        <f>Baseline!H28*Baseline!I28</f>
        <v>5.1040000000000001</v>
      </c>
      <c r="Q29" s="74">
        <f t="shared" si="4"/>
        <v>0.88442211055276387</v>
      </c>
    </row>
    <row r="30" spans="1:20" x14ac:dyDescent="0.25">
      <c r="A30" s="67" t="str">
        <f>Results1!C29</f>
        <v>Modeling</v>
      </c>
      <c r="B30" s="10" t="str">
        <f>Results1!A29</f>
        <v>Test0042</v>
      </c>
      <c r="C30" s="18">
        <f>Results1!D29</f>
        <v>3.169</v>
      </c>
      <c r="D30" s="17">
        <f>Results1!E29</f>
        <v>1</v>
      </c>
      <c r="E30" s="17">
        <f t="shared" si="0"/>
        <v>3.169</v>
      </c>
      <c r="G30" s="17">
        <f>Results2!D29</f>
        <v>3.17</v>
      </c>
      <c r="H30" s="17">
        <f>Results2!E29</f>
        <v>1</v>
      </c>
      <c r="I30" s="17">
        <f t="shared" si="1"/>
        <v>3.17</v>
      </c>
      <c r="K30" s="16">
        <f>Results3!D29</f>
        <v>3.2189999999999999</v>
      </c>
      <c r="L30" s="16">
        <f>Results3!E29</f>
        <v>1</v>
      </c>
      <c r="M30" s="17">
        <f t="shared" si="2"/>
        <v>3.2189999999999999</v>
      </c>
      <c r="O30" s="4">
        <f t="shared" si="3"/>
        <v>3.17</v>
      </c>
      <c r="P30" s="4">
        <f>Baseline!H29*Baseline!I29</f>
        <v>3.355</v>
      </c>
      <c r="Q30" s="74">
        <f t="shared" si="4"/>
        <v>1.0583596214511042</v>
      </c>
    </row>
    <row r="31" spans="1:20" x14ac:dyDescent="0.25">
      <c r="A31" s="67" t="str">
        <f>Results1!C30</f>
        <v>Modeling</v>
      </c>
      <c r="B31" s="10" t="str">
        <f>Results1!A30</f>
        <v>Test0043</v>
      </c>
      <c r="C31" s="18">
        <f>Results1!D30</f>
        <v>13.355</v>
      </c>
      <c r="D31" s="17">
        <f>Results1!E30</f>
        <v>1</v>
      </c>
      <c r="E31" s="17">
        <f t="shared" si="0"/>
        <v>13.355</v>
      </c>
      <c r="G31" s="17">
        <f>Results2!D30</f>
        <v>13.456</v>
      </c>
      <c r="H31" s="17">
        <f>Results2!E30</f>
        <v>1</v>
      </c>
      <c r="I31" s="17">
        <f t="shared" si="1"/>
        <v>13.456</v>
      </c>
      <c r="K31" s="16">
        <f>Results3!D30</f>
        <v>13.436999999999999</v>
      </c>
      <c r="L31" s="16">
        <f>Results3!E30</f>
        <v>1</v>
      </c>
      <c r="M31" s="17">
        <f t="shared" si="2"/>
        <v>13.436999999999999</v>
      </c>
      <c r="O31" s="4">
        <f t="shared" si="3"/>
        <v>13.436999999999999</v>
      </c>
      <c r="P31" s="4">
        <f>Baseline!H30*Baseline!I30</f>
        <v>9.8149999999999995</v>
      </c>
      <c r="Q31" s="74">
        <f t="shared" si="4"/>
        <v>0.73044578402917315</v>
      </c>
    </row>
    <row r="32" spans="1:20" x14ac:dyDescent="0.25">
      <c r="A32" s="67" t="str">
        <f>Results1!C31</f>
        <v>Modeling</v>
      </c>
      <c r="B32" s="10" t="str">
        <f>Results1!A31</f>
        <v>Test0370</v>
      </c>
      <c r="C32" s="18">
        <f>Results1!D31</f>
        <v>29.608000000000001</v>
      </c>
      <c r="D32" s="17">
        <f>Results1!E31</f>
        <v>1</v>
      </c>
      <c r="E32" s="17">
        <f t="shared" si="0"/>
        <v>29.608000000000001</v>
      </c>
      <c r="G32" s="17">
        <f>Results2!D31</f>
        <v>30.209</v>
      </c>
      <c r="H32" s="17">
        <f>Results2!E31</f>
        <v>1</v>
      </c>
      <c r="I32" s="17">
        <f t="shared" si="1"/>
        <v>30.209</v>
      </c>
      <c r="K32" s="16">
        <f>Results3!D31</f>
        <v>29.332000000000001</v>
      </c>
      <c r="L32" s="16">
        <f>Results3!E31</f>
        <v>1</v>
      </c>
      <c r="M32" s="17">
        <f t="shared" si="2"/>
        <v>29.332000000000001</v>
      </c>
      <c r="O32" s="4">
        <f t="shared" si="3"/>
        <v>29.608000000000001</v>
      </c>
      <c r="P32" s="4">
        <f>Baseline!H31*Baseline!I31</f>
        <v>35.396999999999998</v>
      </c>
      <c r="Q32" s="74">
        <f t="shared" si="4"/>
        <v>1.1955214806808969</v>
      </c>
    </row>
    <row r="33" spans="1:20" x14ac:dyDescent="0.25">
      <c r="A33" s="67" t="str">
        <f>Results1!C32</f>
        <v>Modeling</v>
      </c>
      <c r="B33" s="10" t="str">
        <f>Results1!A32</f>
        <v>Test0121</v>
      </c>
      <c r="C33" s="18">
        <f>Results1!D32</f>
        <v>11.705</v>
      </c>
      <c r="D33" s="17">
        <f>Results1!E32</f>
        <v>1</v>
      </c>
      <c r="E33" s="17">
        <f t="shared" si="0"/>
        <v>11.705</v>
      </c>
      <c r="G33" s="17">
        <f>Results2!D32</f>
        <v>12.47</v>
      </c>
      <c r="H33" s="17">
        <f>Results2!E32</f>
        <v>1</v>
      </c>
      <c r="I33" s="17">
        <f t="shared" si="1"/>
        <v>12.47</v>
      </c>
      <c r="K33" s="16">
        <f>Results3!D32</f>
        <v>11.981999999999999</v>
      </c>
      <c r="L33" s="16">
        <f>Results3!E32</f>
        <v>1</v>
      </c>
      <c r="M33" s="17">
        <f t="shared" si="2"/>
        <v>11.981999999999999</v>
      </c>
      <c r="O33" s="4">
        <f t="shared" si="3"/>
        <v>11.981999999999999</v>
      </c>
      <c r="P33" s="4">
        <f>Baseline!H32*Baseline!I32</f>
        <v>12.065</v>
      </c>
      <c r="Q33" s="74">
        <f t="shared" si="4"/>
        <v>1.0069270572525455</v>
      </c>
    </row>
    <row r="34" spans="1:20" x14ac:dyDescent="0.25">
      <c r="A34" s="67" t="str">
        <f>Results1!C33</f>
        <v>Modeling</v>
      </c>
      <c r="B34" s="10" t="str">
        <f>Results1!A33</f>
        <v>Test0130</v>
      </c>
      <c r="C34" s="18">
        <f>Results1!D33</f>
        <v>24.882000000000001</v>
      </c>
      <c r="D34" s="17">
        <f>Results1!E33</f>
        <v>1</v>
      </c>
      <c r="E34" s="17">
        <f t="shared" si="0"/>
        <v>24.882000000000001</v>
      </c>
      <c r="G34" s="17">
        <f>Results2!D33</f>
        <v>23.645</v>
      </c>
      <c r="H34" s="17">
        <f>Results2!E33</f>
        <v>1</v>
      </c>
      <c r="I34" s="17">
        <f t="shared" si="1"/>
        <v>23.645</v>
      </c>
      <c r="K34" s="16">
        <f>Results3!D33</f>
        <v>24.352</v>
      </c>
      <c r="L34" s="16">
        <f>Results3!E33</f>
        <v>1</v>
      </c>
      <c r="M34" s="17">
        <f t="shared" si="2"/>
        <v>24.352</v>
      </c>
      <c r="O34" s="4">
        <f t="shared" si="3"/>
        <v>24.352</v>
      </c>
      <c r="P34" s="4">
        <f>Baseline!H33*Baseline!I33</f>
        <v>48.241999999999997</v>
      </c>
      <c r="Q34" s="74">
        <f t="shared" si="4"/>
        <v>1.9810282522996057</v>
      </c>
    </row>
    <row r="35" spans="1:20" x14ac:dyDescent="0.25">
      <c r="A35" s="67" t="str">
        <f>Results1!C34</f>
        <v>CPU Computing</v>
      </c>
      <c r="B35" s="10" t="str">
        <f>Results1!A34</f>
        <v>Test0125</v>
      </c>
      <c r="C35" s="18">
        <f>Results1!D34</f>
        <v>25.841000000000001</v>
      </c>
      <c r="D35" s="17">
        <f>Results1!E34</f>
        <v>1</v>
      </c>
      <c r="E35" s="17">
        <f t="shared" ref="E35:E52" si="5">C35*D35</f>
        <v>25.841000000000001</v>
      </c>
      <c r="G35" s="17">
        <f>Results2!D34</f>
        <v>25.797000000000001</v>
      </c>
      <c r="H35" s="17">
        <f>Results2!E34</f>
        <v>1</v>
      </c>
      <c r="I35" s="17">
        <f t="shared" ref="I35:I52" si="6">G35*H35</f>
        <v>25.797000000000001</v>
      </c>
      <c r="K35" s="16">
        <f>Results3!D34</f>
        <v>25.823</v>
      </c>
      <c r="L35" s="16">
        <f>Results3!E34</f>
        <v>1</v>
      </c>
      <c r="M35" s="17">
        <f t="shared" ref="M35:M52" si="7">K35*L35</f>
        <v>25.823</v>
      </c>
      <c r="O35" s="4">
        <f t="shared" ref="O35:O52" si="8">MEDIAN(M35,I35,E35)</f>
        <v>25.823</v>
      </c>
      <c r="P35" s="4">
        <f>Baseline!H34*Baseline!I34</f>
        <v>122.375</v>
      </c>
      <c r="Q35" s="74">
        <f t="shared" ref="Q35:Q52" si="9">IF($O35=0,0,($P35/$O35))</f>
        <v>4.7389923711420048</v>
      </c>
    </row>
    <row r="36" spans="1:20" x14ac:dyDescent="0.25">
      <c r="A36" s="67" t="str">
        <f>Results1!C35</f>
        <v>CPU Computing</v>
      </c>
      <c r="B36" s="10" t="str">
        <f>Results1!A35</f>
        <v>Test1000</v>
      </c>
      <c r="C36" s="18">
        <f>Results1!D35</f>
        <v>8.5619999999999994</v>
      </c>
      <c r="D36" s="17">
        <f>Results1!E35</f>
        <v>1</v>
      </c>
      <c r="E36" s="17">
        <f t="shared" si="5"/>
        <v>8.5619999999999994</v>
      </c>
      <c r="G36" s="17">
        <f>Results2!D35</f>
        <v>8.6050000000000004</v>
      </c>
      <c r="H36" s="17">
        <f>Results2!E35</f>
        <v>1</v>
      </c>
      <c r="I36" s="17">
        <f t="shared" si="6"/>
        <v>8.6050000000000004</v>
      </c>
      <c r="K36" s="16">
        <f>Results3!D35</f>
        <v>8.6560000000000006</v>
      </c>
      <c r="L36" s="16">
        <f>Results3!E35</f>
        <v>1</v>
      </c>
      <c r="M36" s="17">
        <f t="shared" si="7"/>
        <v>8.6560000000000006</v>
      </c>
      <c r="O36" s="4">
        <f t="shared" si="8"/>
        <v>8.6050000000000004</v>
      </c>
      <c r="P36" s="4">
        <f>Baseline!H35*Baseline!I35</f>
        <v>37.567</v>
      </c>
      <c r="Q36" s="74">
        <f t="shared" si="9"/>
        <v>4.3657176060429981</v>
      </c>
      <c r="S36" s="70">
        <f>GEOMEAN(Q25:Q34)</f>
        <v>0.83976498549012368</v>
      </c>
      <c r="T36" s="70" t="s">
        <v>110</v>
      </c>
    </row>
    <row r="37" spans="1:20" x14ac:dyDescent="0.25">
      <c r="A37" s="67" t="str">
        <f>Results1!C36</f>
        <v>CPU Computing</v>
      </c>
      <c r="B37" s="10" t="str">
        <f>Results1!A36</f>
        <v>Test1500</v>
      </c>
      <c r="C37" s="18">
        <f>Results1!D36</f>
        <v>9.8330000000000002</v>
      </c>
      <c r="D37" s="17">
        <f>Results1!E36</f>
        <v>1</v>
      </c>
      <c r="E37" s="17">
        <f t="shared" si="5"/>
        <v>9.8330000000000002</v>
      </c>
      <c r="G37" s="17">
        <f>Results2!D36</f>
        <v>9.8879999999999999</v>
      </c>
      <c r="H37" s="17">
        <f>Results2!E36</f>
        <v>1</v>
      </c>
      <c r="I37" s="17">
        <f t="shared" si="6"/>
        <v>9.8879999999999999</v>
      </c>
      <c r="K37" s="16">
        <f>Results3!D36</f>
        <v>9.9440000000000008</v>
      </c>
      <c r="L37" s="16">
        <f>Results3!E36</f>
        <v>1</v>
      </c>
      <c r="M37" s="17">
        <f t="shared" si="7"/>
        <v>9.9440000000000008</v>
      </c>
      <c r="O37" s="4">
        <f t="shared" si="8"/>
        <v>9.8879999999999999</v>
      </c>
      <c r="P37" s="4">
        <f>Baseline!H36*Baseline!I36</f>
        <v>16.911999999999999</v>
      </c>
      <c r="Q37" s="74">
        <f t="shared" si="9"/>
        <v>1.710355987055016</v>
      </c>
    </row>
    <row r="38" spans="1:20" x14ac:dyDescent="0.25">
      <c r="A38" s="67" t="str">
        <f>Results1!C37</f>
        <v>GPU Rendering</v>
      </c>
      <c r="B38" s="10" t="str">
        <f>Results1!A37</f>
        <v>Test1070</v>
      </c>
      <c r="C38" s="18">
        <f>Results1!D37</f>
        <v>54.540999999999997</v>
      </c>
      <c r="D38" s="17">
        <f>Results1!E37</f>
        <v>1</v>
      </c>
      <c r="E38" s="17">
        <f t="shared" si="5"/>
        <v>54.540999999999997</v>
      </c>
      <c r="G38" s="17">
        <f>Results2!D37</f>
        <v>47.616999999999997</v>
      </c>
      <c r="H38" s="17">
        <f>Results2!E37</f>
        <v>1</v>
      </c>
      <c r="I38" s="17">
        <f t="shared" si="6"/>
        <v>47.616999999999997</v>
      </c>
      <c r="K38" s="16">
        <f>Results3!D37</f>
        <v>47.152000000000001</v>
      </c>
      <c r="L38" s="16">
        <f>Results3!E37</f>
        <v>1</v>
      </c>
      <c r="M38" s="17">
        <f t="shared" si="7"/>
        <v>47.152000000000001</v>
      </c>
      <c r="O38" s="4">
        <f t="shared" si="8"/>
        <v>47.616999999999997</v>
      </c>
      <c r="P38" s="4">
        <f>Baseline!H37*Baseline!I37</f>
        <v>36.409999999999997</v>
      </c>
      <c r="Q38" s="74">
        <f t="shared" si="9"/>
        <v>0.7646428796438246</v>
      </c>
    </row>
    <row r="39" spans="1:20" x14ac:dyDescent="0.25">
      <c r="A39" s="67" t="str">
        <f>Results1!C38</f>
        <v>GPU Rendering</v>
      </c>
      <c r="B39" s="10" t="str">
        <f>Results1!A38</f>
        <v>Test1075</v>
      </c>
      <c r="C39" s="18">
        <f>Results1!D38</f>
        <v>28.92</v>
      </c>
      <c r="D39" s="17">
        <f>Results1!E38</f>
        <v>1</v>
      </c>
      <c r="E39" s="17">
        <f t="shared" si="5"/>
        <v>28.92</v>
      </c>
      <c r="G39" s="17">
        <f>Results2!D38</f>
        <v>26.984000000000002</v>
      </c>
      <c r="H39" s="17">
        <f>Results2!E38</f>
        <v>1</v>
      </c>
      <c r="I39" s="17">
        <f t="shared" si="6"/>
        <v>26.984000000000002</v>
      </c>
      <c r="K39" s="16">
        <f>Results3!D38</f>
        <v>28.943999999999999</v>
      </c>
      <c r="L39" s="16">
        <f>Results3!E38</f>
        <v>1</v>
      </c>
      <c r="M39" s="17">
        <f t="shared" si="7"/>
        <v>28.943999999999999</v>
      </c>
      <c r="O39" s="4">
        <f t="shared" si="8"/>
        <v>28.92</v>
      </c>
      <c r="P39" s="4">
        <f>Baseline!H38*Baseline!I38</f>
        <v>19.760999999999999</v>
      </c>
      <c r="Q39" s="74">
        <f t="shared" si="9"/>
        <v>0.6832987551867219</v>
      </c>
      <c r="S39" s="70">
        <f>GEOMEAN(Q35:Q37)</f>
        <v>3.2830390918157071</v>
      </c>
      <c r="T39" s="70" t="s">
        <v>54</v>
      </c>
    </row>
    <row r="40" spans="1:20" x14ac:dyDescent="0.25">
      <c r="A40" s="67" t="str">
        <f>Results1!C39</f>
        <v>GPU Rendering</v>
      </c>
      <c r="B40" s="10" t="str">
        <f>Results1!A39</f>
        <v>Test1090</v>
      </c>
      <c r="C40" s="18">
        <f>Results1!D39</f>
        <v>42.912999999999997</v>
      </c>
      <c r="D40" s="17">
        <f>Results1!E39</f>
        <v>1</v>
      </c>
      <c r="E40" s="17">
        <f t="shared" si="5"/>
        <v>42.912999999999997</v>
      </c>
      <c r="G40" s="17">
        <f>Results2!D39</f>
        <v>41.28</v>
      </c>
      <c r="H40" s="17">
        <f>Results2!E39</f>
        <v>1</v>
      </c>
      <c r="I40" s="17">
        <f t="shared" si="6"/>
        <v>41.28</v>
      </c>
      <c r="K40" s="16">
        <f>Results3!D39</f>
        <v>42.997</v>
      </c>
      <c r="L40" s="16">
        <f>Results3!E39</f>
        <v>1</v>
      </c>
      <c r="M40" s="17">
        <f t="shared" si="7"/>
        <v>42.997</v>
      </c>
      <c r="O40" s="4">
        <f t="shared" si="8"/>
        <v>42.912999999999997</v>
      </c>
      <c r="P40" s="4">
        <f>Baseline!H39*Baseline!I39</f>
        <v>70.036000000000001</v>
      </c>
      <c r="Q40" s="74">
        <f t="shared" si="9"/>
        <v>1.6320462330762242</v>
      </c>
    </row>
    <row r="41" spans="1:20" x14ac:dyDescent="0.25">
      <c r="A41" s="67" t="str">
        <f>Results1!C40</f>
        <v>GPU Rendering</v>
      </c>
      <c r="B41" s="10" t="str">
        <f>Results1!A40</f>
        <v>Test1100</v>
      </c>
      <c r="C41" s="18">
        <f>Results1!D40</f>
        <v>15.829000000000001</v>
      </c>
      <c r="D41" s="17">
        <f>Results1!E40</f>
        <v>1</v>
      </c>
      <c r="E41" s="17">
        <f t="shared" si="5"/>
        <v>15.829000000000001</v>
      </c>
      <c r="G41" s="17">
        <f>Results2!D40</f>
        <v>17.849</v>
      </c>
      <c r="H41" s="17">
        <f>Results2!E40</f>
        <v>1</v>
      </c>
      <c r="I41" s="17">
        <f t="shared" si="6"/>
        <v>17.849</v>
      </c>
      <c r="K41" s="16">
        <f>Results3!D40</f>
        <v>17.945</v>
      </c>
      <c r="L41" s="16">
        <f>Results3!E40</f>
        <v>1</v>
      </c>
      <c r="M41" s="17">
        <f t="shared" si="7"/>
        <v>17.945</v>
      </c>
      <c r="O41" s="4">
        <f t="shared" si="8"/>
        <v>17.849</v>
      </c>
      <c r="P41" s="4">
        <f>Baseline!H40*Baseline!I40</f>
        <v>21.265999999999998</v>
      </c>
      <c r="Q41" s="74">
        <f t="shared" si="9"/>
        <v>1.1914392963191214</v>
      </c>
    </row>
    <row r="42" spans="1:20" x14ac:dyDescent="0.25">
      <c r="A42" s="67" t="str">
        <f>Results1!C41</f>
        <v>GPU Rendering</v>
      </c>
      <c r="B42" s="10" t="str">
        <f>Results1!A41</f>
        <v>Test1105</v>
      </c>
      <c r="C42" s="18">
        <f>Results1!D41</f>
        <v>17.149999999999999</v>
      </c>
      <c r="D42" s="17">
        <f>Results1!E41</f>
        <v>1</v>
      </c>
      <c r="E42" s="17">
        <f t="shared" si="5"/>
        <v>17.149999999999999</v>
      </c>
      <c r="G42" s="17">
        <f>Results2!D41</f>
        <v>18.318999999999999</v>
      </c>
      <c r="H42" s="17">
        <f>Results2!E41</f>
        <v>1</v>
      </c>
      <c r="I42" s="17">
        <f t="shared" si="6"/>
        <v>18.318999999999999</v>
      </c>
      <c r="K42" s="16">
        <f>Results3!D41</f>
        <v>18.925999999999998</v>
      </c>
      <c r="L42" s="16">
        <f>Results3!E41</f>
        <v>1</v>
      </c>
      <c r="M42" s="17">
        <f t="shared" si="7"/>
        <v>18.925999999999998</v>
      </c>
      <c r="O42" s="4">
        <f t="shared" si="8"/>
        <v>18.318999999999999</v>
      </c>
      <c r="P42" s="4">
        <f>Baseline!H41*Baseline!I41</f>
        <v>22.489000000000001</v>
      </c>
      <c r="Q42" s="74">
        <f t="shared" si="9"/>
        <v>1.2276325126917409</v>
      </c>
    </row>
    <row r="43" spans="1:20" x14ac:dyDescent="0.25">
      <c r="A43" s="67" t="str">
        <f>Results1!C42</f>
        <v>GPU Rendering</v>
      </c>
      <c r="B43" s="10" t="str">
        <f>Results1!A42</f>
        <v>Test1110</v>
      </c>
      <c r="C43" s="18">
        <f>Results1!D42</f>
        <v>14.374000000000001</v>
      </c>
      <c r="D43" s="17">
        <f>Results1!E42</f>
        <v>1</v>
      </c>
      <c r="E43" s="17">
        <f t="shared" si="5"/>
        <v>14.374000000000001</v>
      </c>
      <c r="G43" s="17">
        <f>Results2!D42</f>
        <v>13.785</v>
      </c>
      <c r="H43" s="17">
        <f>Results2!E42</f>
        <v>1</v>
      </c>
      <c r="I43" s="17">
        <f t="shared" si="6"/>
        <v>13.785</v>
      </c>
      <c r="K43" s="16">
        <f>Results3!D42</f>
        <v>14.273</v>
      </c>
      <c r="L43" s="16">
        <f>Results3!E42</f>
        <v>1</v>
      </c>
      <c r="M43" s="17">
        <f t="shared" si="7"/>
        <v>14.273</v>
      </c>
      <c r="O43" s="4">
        <f t="shared" si="8"/>
        <v>14.273</v>
      </c>
      <c r="P43" s="4">
        <f>Baseline!H42*Baseline!I42</f>
        <v>16.329999999999998</v>
      </c>
      <c r="Q43" s="74">
        <f t="shared" si="9"/>
        <v>1.1441182652560777</v>
      </c>
    </row>
    <row r="44" spans="1:20" x14ac:dyDescent="0.25">
      <c r="A44" s="67" t="str">
        <f>Results1!C43</f>
        <v>GPU Rendering</v>
      </c>
      <c r="B44" s="10" t="str">
        <f>Results1!A43</f>
        <v>Test1120</v>
      </c>
      <c r="C44" s="18">
        <f>Results1!D43</f>
        <v>17.215</v>
      </c>
      <c r="D44" s="17">
        <f>Results1!E43</f>
        <v>1</v>
      </c>
      <c r="E44" s="17">
        <f t="shared" si="5"/>
        <v>17.215</v>
      </c>
      <c r="G44" s="17">
        <f>Results2!D43</f>
        <v>18.132999999999999</v>
      </c>
      <c r="H44" s="17">
        <f>Results2!E43</f>
        <v>1</v>
      </c>
      <c r="I44" s="17">
        <f t="shared" si="6"/>
        <v>18.132999999999999</v>
      </c>
      <c r="K44" s="16">
        <f>Results3!D43</f>
        <v>19.09</v>
      </c>
      <c r="L44" s="16">
        <f>Results3!E43</f>
        <v>1</v>
      </c>
      <c r="M44" s="17">
        <f t="shared" si="7"/>
        <v>19.09</v>
      </c>
      <c r="O44" s="4">
        <f t="shared" si="8"/>
        <v>18.132999999999999</v>
      </c>
      <c r="P44" s="4">
        <f>Baseline!H43*Baseline!I43</f>
        <v>21.353000000000002</v>
      </c>
      <c r="Q44" s="74">
        <f t="shared" si="9"/>
        <v>1.1775767936910606</v>
      </c>
    </row>
    <row r="45" spans="1:20" x14ac:dyDescent="0.25">
      <c r="A45" s="67" t="str">
        <f>Results1!C44</f>
        <v>GPU Rendering</v>
      </c>
      <c r="B45" s="10" t="str">
        <f>Results1!A44</f>
        <v>Test1520</v>
      </c>
      <c r="C45" s="18">
        <f>Results1!D44</f>
        <v>18.353999999999999</v>
      </c>
      <c r="D45" s="17">
        <f>Results1!E44</f>
        <v>1</v>
      </c>
      <c r="E45" s="17">
        <f t="shared" si="5"/>
        <v>18.353999999999999</v>
      </c>
      <c r="G45" s="17">
        <f>Results2!D44</f>
        <v>18.675999999999998</v>
      </c>
      <c r="H45" s="17">
        <f>Results2!E44</f>
        <v>1</v>
      </c>
      <c r="I45" s="17">
        <f t="shared" si="6"/>
        <v>18.675999999999998</v>
      </c>
      <c r="K45" s="16">
        <f>Results3!D44</f>
        <v>18.623000000000001</v>
      </c>
      <c r="L45" s="16">
        <f>Results3!E44</f>
        <v>1</v>
      </c>
      <c r="M45" s="17">
        <f t="shared" si="7"/>
        <v>18.623000000000001</v>
      </c>
      <c r="O45" s="4">
        <f t="shared" si="8"/>
        <v>18.623000000000001</v>
      </c>
      <c r="P45" s="4">
        <f>Baseline!H44*Baseline!I44</f>
        <v>23.928000000000001</v>
      </c>
      <c r="Q45" s="74">
        <f t="shared" si="9"/>
        <v>1.2848628040594963</v>
      </c>
    </row>
    <row r="46" spans="1:20" x14ac:dyDescent="0.25">
      <c r="A46" s="67" t="str">
        <f>Results1!C45</f>
        <v>CPU Rendering</v>
      </c>
      <c r="B46" s="10" t="str">
        <f>Results1!A45</f>
        <v>Test8120</v>
      </c>
      <c r="C46" s="18">
        <f>Results1!D45</f>
        <v>92.085999999999999</v>
      </c>
      <c r="D46" s="17">
        <f>Results1!E45</f>
        <v>1</v>
      </c>
      <c r="E46" s="17">
        <f t="shared" si="5"/>
        <v>92.085999999999999</v>
      </c>
      <c r="G46" s="17">
        <f>Results2!D45</f>
        <v>92.63</v>
      </c>
      <c r="H46" s="17">
        <f>Results2!E45</f>
        <v>1</v>
      </c>
      <c r="I46" s="17">
        <f t="shared" si="6"/>
        <v>92.63</v>
      </c>
      <c r="K46" s="16">
        <f>Results3!D45</f>
        <v>93.033000000000001</v>
      </c>
      <c r="L46" s="16">
        <f>Results3!E45</f>
        <v>1</v>
      </c>
      <c r="M46" s="17">
        <f t="shared" si="7"/>
        <v>93.033000000000001</v>
      </c>
      <c r="O46" s="4">
        <f t="shared" si="8"/>
        <v>92.63</v>
      </c>
      <c r="P46" s="4">
        <f>Baseline!H45*Baseline!I45</f>
        <v>448.45400000000001</v>
      </c>
      <c r="Q46" s="74">
        <f t="shared" si="9"/>
        <v>4.8413472956925405</v>
      </c>
    </row>
    <row r="47" spans="1:20" x14ac:dyDescent="0.25">
      <c r="A47" s="67" t="str">
        <f>Results1!C46</f>
        <v>CPU Rendering</v>
      </c>
      <c r="B47" s="10" t="str">
        <f>Results1!A46</f>
        <v>Test1095</v>
      </c>
      <c r="C47" s="18">
        <f>Results1!D46</f>
        <v>190.94300000000001</v>
      </c>
      <c r="D47" s="17">
        <f>Results1!E46</f>
        <v>1</v>
      </c>
      <c r="E47" s="17">
        <f t="shared" si="5"/>
        <v>190.94300000000001</v>
      </c>
      <c r="G47" s="17">
        <f>Results2!D46</f>
        <v>191.065</v>
      </c>
      <c r="H47" s="17">
        <f>Results2!E46</f>
        <v>1</v>
      </c>
      <c r="I47" s="17">
        <f t="shared" si="6"/>
        <v>191.065</v>
      </c>
      <c r="K47" s="16">
        <f>Results3!D46</f>
        <v>190.74299999999999</v>
      </c>
      <c r="L47" s="16">
        <f>Results3!E46</f>
        <v>1</v>
      </c>
      <c r="M47" s="17">
        <f t="shared" si="7"/>
        <v>190.74299999999999</v>
      </c>
      <c r="O47" s="4">
        <f t="shared" si="8"/>
        <v>190.94300000000001</v>
      </c>
      <c r="P47" s="4">
        <f>Baseline!H46*Baseline!I46</f>
        <v>1088.82</v>
      </c>
      <c r="Q47" s="74">
        <f t="shared" si="9"/>
        <v>5.7023300147164333</v>
      </c>
      <c r="S47" s="70">
        <f>GEOMEAN(Q38:Q45)</f>
        <v>1.1009874510686468</v>
      </c>
      <c r="T47" s="52" t="s">
        <v>80</v>
      </c>
    </row>
    <row r="48" spans="1:20" x14ac:dyDescent="0.25">
      <c r="A48" s="67" t="str">
        <f>Results1!C47</f>
        <v>CPU Rendering</v>
      </c>
      <c r="B48" s="10" t="str">
        <f>Results1!A47</f>
        <v>Test1115</v>
      </c>
      <c r="C48" s="18">
        <f>Results1!D47</f>
        <v>76.015000000000001</v>
      </c>
      <c r="D48" s="17">
        <f>Results1!E47</f>
        <v>1</v>
      </c>
      <c r="E48" s="17">
        <f t="shared" si="5"/>
        <v>76.015000000000001</v>
      </c>
      <c r="G48" s="17">
        <f>Results2!D47</f>
        <v>75.936999999999998</v>
      </c>
      <c r="H48" s="17">
        <f>Results2!E47</f>
        <v>1</v>
      </c>
      <c r="I48" s="17">
        <f t="shared" si="6"/>
        <v>75.936999999999998</v>
      </c>
      <c r="K48" s="16">
        <f>Results3!D47</f>
        <v>76.701999999999998</v>
      </c>
      <c r="L48" s="16">
        <f>Results3!E47</f>
        <v>1</v>
      </c>
      <c r="M48" s="17">
        <f t="shared" si="7"/>
        <v>76.701999999999998</v>
      </c>
      <c r="O48" s="4">
        <f t="shared" si="8"/>
        <v>76.015000000000001</v>
      </c>
      <c r="P48" s="4">
        <f>Baseline!H47*Baseline!I47</f>
        <v>487.18700000000001</v>
      </c>
      <c r="Q48" s="74">
        <f t="shared" si="9"/>
        <v>6.4090903111228048</v>
      </c>
    </row>
    <row r="49" spans="1:20" x14ac:dyDescent="0.25">
      <c r="A49" s="67" t="str">
        <f>Results1!C48</f>
        <v>CPU Rendering</v>
      </c>
      <c r="B49" s="10" t="str">
        <f>Results1!A48</f>
        <v>Test1040</v>
      </c>
      <c r="C49" s="18">
        <f>Results1!D48</f>
        <v>17.420000000000002</v>
      </c>
      <c r="D49" s="17">
        <f>Results1!E48</f>
        <v>1</v>
      </c>
      <c r="E49" s="17">
        <f t="shared" si="5"/>
        <v>17.420000000000002</v>
      </c>
      <c r="G49" s="17">
        <f>Results2!D48</f>
        <v>17.59</v>
      </c>
      <c r="H49" s="17">
        <f>Results2!E48</f>
        <v>1</v>
      </c>
      <c r="I49" s="17">
        <f t="shared" si="6"/>
        <v>17.59</v>
      </c>
      <c r="K49" s="16">
        <f>Results3!D48</f>
        <v>17.309000000000001</v>
      </c>
      <c r="L49" s="16">
        <f>Results3!E48</f>
        <v>1</v>
      </c>
      <c r="M49" s="17">
        <f t="shared" si="7"/>
        <v>17.309000000000001</v>
      </c>
      <c r="O49" s="4">
        <f t="shared" si="8"/>
        <v>17.420000000000002</v>
      </c>
      <c r="P49" s="4">
        <f>Baseline!H48*Baseline!I48</f>
        <v>91.484999999999999</v>
      </c>
      <c r="Q49" s="74">
        <f t="shared" si="9"/>
        <v>5.251722158438576</v>
      </c>
    </row>
    <row r="50" spans="1:20" x14ac:dyDescent="0.25">
      <c r="A50" s="67" t="str">
        <f>Results1!C49</f>
        <v>CPU Rendering</v>
      </c>
      <c r="B50" s="10" t="str">
        <f>Results1!A49</f>
        <v>Test1060</v>
      </c>
      <c r="C50" s="18">
        <f>Results1!D49</f>
        <v>13.951000000000001</v>
      </c>
      <c r="D50" s="17">
        <f>Results1!E49</f>
        <v>1</v>
      </c>
      <c r="E50" s="17">
        <f t="shared" si="5"/>
        <v>13.951000000000001</v>
      </c>
      <c r="G50" s="17">
        <f>Results2!D49</f>
        <v>13.9</v>
      </c>
      <c r="H50" s="17">
        <f>Results2!E49</f>
        <v>1</v>
      </c>
      <c r="I50" s="17">
        <f t="shared" si="6"/>
        <v>13.9</v>
      </c>
      <c r="K50" s="16">
        <f>Results3!D49</f>
        <v>13.907</v>
      </c>
      <c r="L50" s="16">
        <f>Results3!E49</f>
        <v>1</v>
      </c>
      <c r="M50" s="17">
        <f t="shared" si="7"/>
        <v>13.907</v>
      </c>
      <c r="O50" s="4">
        <f t="shared" si="8"/>
        <v>13.907</v>
      </c>
      <c r="P50" s="4">
        <f>Baseline!H49*Baseline!I49</f>
        <v>62.753</v>
      </c>
      <c r="Q50" s="74">
        <f t="shared" si="9"/>
        <v>4.5123319191773925</v>
      </c>
    </row>
    <row r="51" spans="1:20" x14ac:dyDescent="0.25">
      <c r="A51" s="67">
        <f>Results1!C50</f>
        <v>0</v>
      </c>
      <c r="B51" s="10">
        <f>Results1!A50</f>
        <v>0</v>
      </c>
      <c r="C51" s="18">
        <f>Results1!D50</f>
        <v>0</v>
      </c>
      <c r="D51" s="17">
        <f>Results1!E50</f>
        <v>0</v>
      </c>
      <c r="E51" s="17">
        <f t="shared" si="5"/>
        <v>0</v>
      </c>
      <c r="G51" s="17">
        <f>Results2!D50</f>
        <v>0</v>
      </c>
      <c r="H51" s="17">
        <f>Results2!E50</f>
        <v>0</v>
      </c>
      <c r="I51" s="17">
        <f t="shared" si="6"/>
        <v>0</v>
      </c>
      <c r="K51" s="16">
        <f>Results3!D50</f>
        <v>0</v>
      </c>
      <c r="L51" s="16">
        <f>Results3!E50</f>
        <v>0</v>
      </c>
      <c r="M51" s="17">
        <f t="shared" si="7"/>
        <v>0</v>
      </c>
      <c r="O51" s="4">
        <f t="shared" si="8"/>
        <v>0</v>
      </c>
      <c r="P51" s="4">
        <f>Baseline!H50*Baseline!I50</f>
        <v>0</v>
      </c>
      <c r="Q51" s="74">
        <f t="shared" si="9"/>
        <v>0</v>
      </c>
    </row>
    <row r="52" spans="1:20" x14ac:dyDescent="0.25">
      <c r="A52" s="67">
        <f>Results1!C51</f>
        <v>0</v>
      </c>
      <c r="B52" s="10">
        <f>Results1!A51</f>
        <v>0</v>
      </c>
      <c r="C52" s="18">
        <f>Results1!D51</f>
        <v>0</v>
      </c>
      <c r="D52" s="17">
        <f>Results1!E51</f>
        <v>0</v>
      </c>
      <c r="E52" s="17">
        <f t="shared" si="5"/>
        <v>0</v>
      </c>
      <c r="G52" s="17">
        <f>Results2!D51</f>
        <v>0</v>
      </c>
      <c r="H52" s="17">
        <f>Results2!E51</f>
        <v>0</v>
      </c>
      <c r="I52" s="17">
        <f t="shared" si="6"/>
        <v>0</v>
      </c>
      <c r="K52" s="16">
        <f>Results3!D51</f>
        <v>0</v>
      </c>
      <c r="L52" s="16">
        <f>Results3!E51</f>
        <v>0</v>
      </c>
      <c r="M52" s="17">
        <f t="shared" si="7"/>
        <v>0</v>
      </c>
      <c r="O52" s="4">
        <f t="shared" si="8"/>
        <v>0</v>
      </c>
      <c r="P52" s="4">
        <f>Baseline!H51*Baseline!I51</f>
        <v>0</v>
      </c>
      <c r="Q52" s="74">
        <f t="shared" si="9"/>
        <v>0</v>
      </c>
      <c r="S52" s="70">
        <f>GEOMEAN(Q46:Q50)</f>
        <v>5.3027792892484102</v>
      </c>
      <c r="T52" s="52" t="s">
        <v>95</v>
      </c>
    </row>
    <row r="53" spans="1:20" x14ac:dyDescent="0.25">
      <c r="B53" s="10"/>
      <c r="C53" s="16"/>
      <c r="D53" s="17"/>
      <c r="E53" s="17"/>
      <c r="G53" s="17"/>
      <c r="H53" s="17"/>
      <c r="I53" s="17"/>
      <c r="K53" s="16"/>
      <c r="L53" s="16"/>
      <c r="M53" s="17"/>
      <c r="Q53" s="74"/>
    </row>
    <row r="54" spans="1:20" x14ac:dyDescent="0.25">
      <c r="B54" s="10"/>
      <c r="C54" s="16"/>
      <c r="D54" s="17"/>
      <c r="E54" s="17"/>
      <c r="G54" s="17"/>
      <c r="H54" s="17"/>
      <c r="I54" s="17"/>
      <c r="K54" s="16"/>
      <c r="L54" s="16"/>
      <c r="M54" s="17"/>
      <c r="Q54" s="74"/>
    </row>
    <row r="55" spans="1:20" x14ac:dyDescent="0.25">
      <c r="B55" s="10"/>
      <c r="C55" s="16"/>
      <c r="D55" s="17"/>
      <c r="E55" s="17"/>
      <c r="G55" s="17"/>
      <c r="H55" s="17"/>
      <c r="I55" s="17"/>
      <c r="K55" s="16"/>
      <c r="L55" s="16"/>
      <c r="M55" s="17"/>
      <c r="Q55" s="74"/>
    </row>
  </sheetData>
  <mergeCells count="3">
    <mergeCell ref="C1:E1"/>
    <mergeCell ref="G1:I1"/>
    <mergeCell ref="K1:M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43"/>
  <sheetViews>
    <sheetView workbookViewId="0">
      <selection sqref="A1:D60"/>
    </sheetView>
  </sheetViews>
  <sheetFormatPr defaultColWidth="15.140625" defaultRowHeight="15" x14ac:dyDescent="0.25"/>
  <cols>
    <col min="1" max="1" width="44.140625" style="70" bestFit="1" customWidth="1"/>
    <col min="2" max="2" width="41.42578125" style="70" bestFit="1" customWidth="1"/>
    <col min="3" max="4" width="2" style="70" bestFit="1" customWidth="1"/>
  </cols>
  <sheetData>
    <row r="1" spans="1:11" x14ac:dyDescent="0.25">
      <c r="A1" s="70" t="s">
        <v>153</v>
      </c>
      <c r="F1" s="70"/>
      <c r="G1" s="70" t="str">
        <f ca="1">OFFSET(INDEX(A1:A60,MATCH(G2,A1:A60,0)),0,1)</f>
        <v xml:space="preserve">  8X AA</v>
      </c>
      <c r="K1" s="70"/>
    </row>
    <row r="2" spans="1:11" x14ac:dyDescent="0.25">
      <c r="A2" s="70" t="s">
        <v>154</v>
      </c>
      <c r="F2" s="70"/>
      <c r="G2" s="70" t="s">
        <v>143</v>
      </c>
      <c r="K2" s="70"/>
    </row>
    <row r="3" spans="1:11" x14ac:dyDescent="0.25">
      <c r="A3" s="70" t="s">
        <v>153</v>
      </c>
    </row>
    <row r="4" spans="1:11" x14ac:dyDescent="0.25">
      <c r="A4" s="70" t="s">
        <v>141</v>
      </c>
      <c r="B4" s="70" t="s">
        <v>155</v>
      </c>
      <c r="G4" s="70" t="str">
        <f ca="1">OFFSET(INDEX(A1:A10,MATCH(G5,A1:A10,0)),0,1)</f>
        <v xml:space="preserve"> NVIDIA Quadro K2100M </v>
      </c>
    </row>
    <row r="5" spans="1:11" x14ac:dyDescent="0.25">
      <c r="A5" s="70" t="s">
        <v>142</v>
      </c>
      <c r="B5" s="70" t="s">
        <v>156</v>
      </c>
      <c r="G5" s="70" t="s">
        <v>141</v>
      </c>
    </row>
    <row r="6" spans="1:11" x14ac:dyDescent="0.25">
      <c r="A6" s="70" t="s">
        <v>157</v>
      </c>
      <c r="B6" s="70" t="s">
        <v>158</v>
      </c>
      <c r="C6" s="70">
        <v>0</v>
      </c>
      <c r="D6" s="70">
        <v>0</v>
      </c>
      <c r="K6" s="70"/>
    </row>
    <row r="7" spans="1:11" x14ac:dyDescent="0.25">
      <c r="G7" s="70" t="str">
        <f ca="1">OFFSET(INDEX(A1:A10,MATCH(G8,A1:A10,0)),0,1)</f>
        <v xml:space="preserve"> 9.18.13.2762</v>
      </c>
      <c r="K7" s="70"/>
    </row>
    <row r="8" spans="1:11" x14ac:dyDescent="0.25">
      <c r="A8" s="70" t="s">
        <v>141</v>
      </c>
      <c r="B8" s="70" t="s">
        <v>159</v>
      </c>
      <c r="G8" s="70" t="s">
        <v>142</v>
      </c>
    </row>
    <row r="9" spans="1:11" x14ac:dyDescent="0.25">
      <c r="A9" s="70" t="s">
        <v>142</v>
      </c>
      <c r="B9" s="70" t="s">
        <v>160</v>
      </c>
      <c r="K9" s="70"/>
    </row>
    <row r="10" spans="1:11" x14ac:dyDescent="0.25">
      <c r="A10" s="70" t="s">
        <v>157</v>
      </c>
      <c r="B10" s="70" t="s">
        <v>161</v>
      </c>
      <c r="C10" s="70">
        <v>0</v>
      </c>
      <c r="D10" s="70">
        <v>0</v>
      </c>
      <c r="K10" s="70"/>
    </row>
    <row r="13" spans="1:11" x14ac:dyDescent="0.25">
      <c r="A13" s="70" t="s">
        <v>153</v>
      </c>
    </row>
    <row r="14" spans="1:11" x14ac:dyDescent="0.25">
      <c r="A14" s="70" t="s">
        <v>162</v>
      </c>
    </row>
    <row r="15" spans="1:11" x14ac:dyDescent="0.25">
      <c r="A15" s="70" t="s">
        <v>153</v>
      </c>
    </row>
    <row r="16" spans="1:11" x14ac:dyDescent="0.25">
      <c r="A16" s="70" t="s">
        <v>163</v>
      </c>
      <c r="B16" s="70" t="s">
        <v>164</v>
      </c>
    </row>
    <row r="17" spans="1:2" x14ac:dyDescent="0.25">
      <c r="A17" s="70" t="s">
        <v>165</v>
      </c>
      <c r="B17" s="70" t="s">
        <v>166</v>
      </c>
    </row>
    <row r="19" spans="1:2" x14ac:dyDescent="0.25">
      <c r="A19" s="70" t="s">
        <v>167</v>
      </c>
    </row>
    <row r="20" spans="1:2" x14ac:dyDescent="0.25">
      <c r="A20" s="70" t="s">
        <v>168</v>
      </c>
    </row>
    <row r="21" spans="1:2" x14ac:dyDescent="0.25">
      <c r="A21" s="70" t="s">
        <v>1</v>
      </c>
      <c r="B21" s="70" t="s">
        <v>169</v>
      </c>
    </row>
    <row r="22" spans="1:2" x14ac:dyDescent="0.25">
      <c r="A22" s="70" t="s">
        <v>170</v>
      </c>
      <c r="B22" s="70">
        <v>1024</v>
      </c>
    </row>
    <row r="23" spans="1:2" x14ac:dyDescent="0.25">
      <c r="A23" s="70" t="s">
        <v>171</v>
      </c>
      <c r="B23" s="70">
        <v>6144</v>
      </c>
    </row>
    <row r="24" spans="1:2" x14ac:dyDescent="0.25">
      <c r="A24" s="70" t="s">
        <v>172</v>
      </c>
      <c r="B24" s="70">
        <v>2701</v>
      </c>
    </row>
    <row r="25" spans="1:2" x14ac:dyDescent="0.25">
      <c r="A25" s="70" t="s">
        <v>173</v>
      </c>
      <c r="B25" s="70">
        <v>4</v>
      </c>
    </row>
    <row r="26" spans="1:2" x14ac:dyDescent="0.25">
      <c r="A26" s="70" t="s">
        <v>174</v>
      </c>
      <c r="B26" s="70">
        <v>8</v>
      </c>
    </row>
    <row r="29" spans="1:2" x14ac:dyDescent="0.25">
      <c r="A29" s="70" t="s">
        <v>175</v>
      </c>
    </row>
    <row r="30" spans="1:2" x14ac:dyDescent="0.25">
      <c r="A30" s="70" t="s">
        <v>176</v>
      </c>
      <c r="B30" s="70" t="s">
        <v>177</v>
      </c>
    </row>
    <row r="31" spans="1:2" x14ac:dyDescent="0.25">
      <c r="A31" s="70" t="s">
        <v>178</v>
      </c>
      <c r="B31" s="70">
        <v>16680464</v>
      </c>
    </row>
    <row r="32" spans="1:2" x14ac:dyDescent="0.25">
      <c r="A32" s="70" t="s">
        <v>179</v>
      </c>
      <c r="B32" s="70">
        <v>13964080</v>
      </c>
    </row>
    <row r="33" spans="1:2" x14ac:dyDescent="0.25">
      <c r="A33" s="70" t="s">
        <v>180</v>
      </c>
      <c r="B33" s="70">
        <v>33359064</v>
      </c>
    </row>
    <row r="34" spans="1:2" x14ac:dyDescent="0.25">
      <c r="A34" s="70" t="s">
        <v>181</v>
      </c>
      <c r="B34" s="70">
        <v>30591244</v>
      </c>
    </row>
    <row r="36" spans="1:2" x14ac:dyDescent="0.25">
      <c r="A36" s="70" t="s">
        <v>153</v>
      </c>
    </row>
    <row r="37" spans="1:2" x14ac:dyDescent="0.25">
      <c r="A37" s="70" t="s">
        <v>182</v>
      </c>
    </row>
    <row r="38" spans="1:2" x14ac:dyDescent="0.25">
      <c r="A38" s="70" t="s">
        <v>153</v>
      </c>
    </row>
    <row r="39" spans="1:2" x14ac:dyDescent="0.25">
      <c r="A39" s="70" t="s">
        <v>183</v>
      </c>
      <c r="B39" s="70" t="s">
        <v>184</v>
      </c>
    </row>
    <row r="41" spans="1:2" x14ac:dyDescent="0.25">
      <c r="A41" s="70" t="s">
        <v>143</v>
      </c>
      <c r="B41" s="70" t="s">
        <v>185</v>
      </c>
    </row>
    <row r="42" spans="1:2" x14ac:dyDescent="0.25">
      <c r="A42" s="70" t="s">
        <v>186</v>
      </c>
      <c r="B42" s="70" t="s">
        <v>187</v>
      </c>
    </row>
    <row r="43" spans="1:2" x14ac:dyDescent="0.25">
      <c r="A43" s="70" t="s">
        <v>188</v>
      </c>
      <c r="B43" s="70" t="s">
        <v>189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2"/>
  <sheetViews>
    <sheetView workbookViewId="0">
      <selection activeCell="A3" sqref="A3:K291"/>
    </sheetView>
  </sheetViews>
  <sheetFormatPr defaultRowHeight="15" x14ac:dyDescent="0.25"/>
  <cols>
    <col min="1" max="1" width="9.28515625" style="70" bestFit="1" customWidth="1"/>
    <col min="2" max="2" width="12.85546875" style="70" bestFit="1" customWidth="1"/>
    <col min="3" max="3" width="23.7109375" style="70" bestFit="1" customWidth="1"/>
    <col min="4" max="4" width="20.7109375" style="70" bestFit="1" customWidth="1"/>
    <col min="5" max="5" width="11.5703125" style="70" bestFit="1" customWidth="1"/>
    <col min="6" max="6" width="25.140625" style="70" bestFit="1" customWidth="1"/>
    <col min="7" max="7" width="21" style="70" bestFit="1" customWidth="1"/>
    <col min="8" max="9" width="17" style="70" bestFit="1" customWidth="1"/>
    <col min="10" max="10" width="16.5703125" style="70" bestFit="1" customWidth="1"/>
    <col min="11" max="11" width="13.5703125" style="70" bestFit="1" customWidth="1"/>
    <col min="12" max="12" width="9.140625" style="70"/>
    <col min="13" max="13" width="9.28515625" style="70" bestFit="1" customWidth="1"/>
    <col min="14" max="14" width="12.85546875" style="70" bestFit="1" customWidth="1"/>
    <col min="15" max="15" width="23.7109375" style="70" bestFit="1" customWidth="1"/>
    <col min="16" max="16" width="20.7109375" style="70" bestFit="1" customWidth="1"/>
    <col min="17" max="17" width="11.5703125" bestFit="1" customWidth="1"/>
    <col min="18" max="18" width="25.140625" bestFit="1" customWidth="1"/>
    <col min="19" max="19" width="21" style="66" bestFit="1" customWidth="1"/>
    <col min="20" max="21" width="17" bestFit="1" customWidth="1"/>
    <col min="22" max="22" width="16.5703125" bestFit="1" customWidth="1"/>
    <col min="23" max="23" width="13.5703125" bestFit="1" customWidth="1"/>
    <col min="24" max="24" width="16.5703125" bestFit="1" customWidth="1"/>
    <col min="25" max="25" width="13.5703125" bestFit="1" customWidth="1"/>
    <col min="26" max="26" width="16.5703125" bestFit="1" customWidth="1"/>
    <col min="27" max="27" width="13.5703125" bestFit="1" customWidth="1"/>
  </cols>
  <sheetData>
    <row r="1" spans="1:21" x14ac:dyDescent="0.25">
      <c r="A1" s="70" t="s">
        <v>190</v>
      </c>
      <c r="B1" s="70" t="s">
        <v>191</v>
      </c>
      <c r="C1" s="70" t="s">
        <v>192</v>
      </c>
    </row>
    <row r="2" spans="1:21" x14ac:dyDescent="0.25">
      <c r="A2" s="70" t="s">
        <v>193</v>
      </c>
      <c r="B2" s="70" t="s">
        <v>194</v>
      </c>
      <c r="C2" s="70" t="s">
        <v>195</v>
      </c>
      <c r="D2" s="70" t="s">
        <v>196</v>
      </c>
      <c r="E2" s="75">
        <v>8.0127314814814818E-2</v>
      </c>
      <c r="F2" s="70" t="s">
        <v>197</v>
      </c>
      <c r="G2" s="70" t="s">
        <v>198</v>
      </c>
      <c r="Q2" s="75"/>
      <c r="U2" s="7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12"/>
  <sheetViews>
    <sheetView workbookViewId="0">
      <selection sqref="A1:B11"/>
    </sheetView>
  </sheetViews>
  <sheetFormatPr defaultRowHeight="15" x14ac:dyDescent="0.25"/>
  <cols>
    <col min="1" max="1" width="27.5703125" customWidth="1"/>
  </cols>
  <sheetData>
    <row r="1" spans="1:2" x14ac:dyDescent="0.25">
      <c r="A1" t="str">
        <f>Overview!C7</f>
        <v>CPU Composite Score</v>
      </c>
      <c r="B1" s="22">
        <f>Overview!E7</f>
        <v>4.1767479804028502</v>
      </c>
    </row>
    <row r="2" spans="1:2" x14ac:dyDescent="0.25">
      <c r="A2" s="70" t="str">
        <f>Overview!C8</f>
        <v>GPU Composite Score</v>
      </c>
      <c r="B2" s="22">
        <f>Overview!E8</f>
        <v>1.2014475273601783</v>
      </c>
    </row>
    <row r="3" spans="1:2" x14ac:dyDescent="0.25">
      <c r="A3" s="70" t="str">
        <f>Overview!C9</f>
        <v>Large Model Composite Score</v>
      </c>
      <c r="B3" s="22">
        <f>Overview!E9</f>
        <v>1.3996974610093518</v>
      </c>
    </row>
    <row r="4" spans="1:2" x14ac:dyDescent="0.25">
      <c r="A4" s="70" t="str">
        <f>Overview!C10</f>
        <v>Large Model CPU</v>
      </c>
      <c r="B4" s="22">
        <f>Overview!E10</f>
        <v>2.6073451341713323</v>
      </c>
    </row>
    <row r="5" spans="1:2" x14ac:dyDescent="0.25">
      <c r="A5" s="70" t="str">
        <f>Overview!C11</f>
        <v>LargeModel GPU</v>
      </c>
      <c r="B5" s="22">
        <f>Overview!E11</f>
        <v>0.75139764071881687</v>
      </c>
    </row>
    <row r="6" spans="1:2" x14ac:dyDescent="0.25">
      <c r="A6" s="70" t="str">
        <f>Overview!C12</f>
        <v>Interactive Graphics</v>
      </c>
      <c r="B6" s="22">
        <f>Overview!E12</f>
        <v>1.7074353600120433</v>
      </c>
    </row>
    <row r="7" spans="1:2" x14ac:dyDescent="0.25">
      <c r="A7" s="70" t="str">
        <f>Overview!C13</f>
        <v>Advanced Visual Styles</v>
      </c>
      <c r="B7" s="22">
        <f>Overview!E13</f>
        <v>1.1676881824968237</v>
      </c>
    </row>
    <row r="8" spans="1:2" x14ac:dyDescent="0.25">
      <c r="A8" s="70" t="str">
        <f>Overview!C14</f>
        <v>Modeling</v>
      </c>
      <c r="B8" s="22">
        <f>Overview!E14</f>
        <v>0.83976498549012368</v>
      </c>
    </row>
    <row r="9" spans="1:2" x14ac:dyDescent="0.25">
      <c r="A9" s="70" t="str">
        <f>Overview!C15</f>
        <v>CPU Computing</v>
      </c>
      <c r="B9" s="22">
        <f>Overview!E15</f>
        <v>3.2830390918157071</v>
      </c>
    </row>
    <row r="10" spans="1:2" x14ac:dyDescent="0.25">
      <c r="A10" s="70" t="str">
        <f>Overview!C16</f>
        <v>CPU Rendering</v>
      </c>
      <c r="B10" s="22">
        <f>Overview!E16</f>
        <v>5.3027792892484102</v>
      </c>
    </row>
    <row r="11" spans="1:2" x14ac:dyDescent="0.25">
      <c r="A11" s="70" t="str">
        <f>Overview!C17</f>
        <v>GPU Rendering</v>
      </c>
      <c r="B11" s="22">
        <f>Overview!E17</f>
        <v>1.1009874510686468</v>
      </c>
    </row>
    <row r="12" spans="1:2" x14ac:dyDescent="0.25">
      <c r="A12" s="70"/>
      <c r="B12" s="2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Overview</vt:lpstr>
      <vt:lpstr>Results1</vt:lpstr>
      <vt:lpstr>Results2</vt:lpstr>
      <vt:lpstr>Results3</vt:lpstr>
      <vt:lpstr>Baseline</vt:lpstr>
      <vt:lpstr>Computed Results</vt:lpstr>
      <vt:lpstr>SystemInformation</vt:lpstr>
      <vt:lpstr>TestConfig</vt:lpstr>
      <vt:lpstr>ExportSheet</vt:lpstr>
      <vt:lpstr>TestConfig!results1</vt:lpstr>
      <vt:lpstr>TestConfig!results1_1</vt:lpstr>
      <vt:lpstr>TestConfig!results1_2</vt:lpstr>
      <vt:lpstr>TestConfig!results1_3</vt:lpstr>
      <vt:lpstr>TestConfig!results1_4</vt:lpstr>
      <vt:lpstr>TestConfig!results1_5</vt:lpstr>
      <vt:lpstr>TestConfig!results1_6</vt:lpstr>
      <vt:lpstr>TestConfig!results1_7</vt:lpstr>
      <vt:lpstr>TestConfig!results1_8</vt:lpstr>
      <vt:lpstr>SystemInformation!testconfig</vt:lpstr>
      <vt:lpstr>SystemInformation!testconfig_10</vt:lpstr>
      <vt:lpstr>SystemInformation!testconfig_11</vt:lpstr>
      <vt:lpstr>SystemInformation!testconfig_12</vt:lpstr>
      <vt:lpstr>SystemInformation!testconfig_3</vt:lpstr>
      <vt:lpstr>SystemInformation!testconfig_4</vt:lpstr>
      <vt:lpstr>SystemInformation!testconfig_5</vt:lpstr>
      <vt:lpstr>SystemInformation!testconfig_6</vt:lpstr>
      <vt:lpstr>SystemInformation!testconfig_7</vt:lpstr>
    </vt:vector>
  </TitlesOfParts>
  <Company>NVIDIA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Kilbride</dc:creator>
  <cp:keywords>No Restrictions</cp:keywords>
  <cp:lastModifiedBy>Shows, Alex</cp:lastModifiedBy>
  <dcterms:created xsi:type="dcterms:W3CDTF">2011-02-23T21:14:21Z</dcterms:created>
  <dcterms:modified xsi:type="dcterms:W3CDTF">2014-08-01T21:28:16Z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42cf9440-c841-4633-b8cf-fd3055ed7613</vt:lpwstr>
  </property>
  <property fmtid="{D5CDD505-2E9C-101B-9397-08002B2CF9AE}" pid="4" name="DellClassification">
    <vt:lpwstr>No Restrictions</vt:lpwstr>
  </property>
  <property fmtid="{D5CDD505-2E9C-101B-9397-08002B2CF9AE}" pid="5" name="DellSubLabels">
    <vt:lpwstr/>
  </property>
</Properties>
</file>